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drawings/drawing23.xml" ContentType="application/vnd.openxmlformats-officedocument.drawing+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firstSheet="1" activeTab="21"/>
  </bookViews>
  <sheets>
    <sheet name="modList00" sheetId="1" state="hidden" r:id="rId1"/>
    <sheet name="Инструкция" sheetId="2" r:id="rId2"/>
    <sheet name="Лог обновления" sheetId="3" state="hidden" r:id="rId3"/>
    <sheet name="Титульный" sheetId="4" r:id="rId4"/>
    <sheet name="Территории" sheetId="5" r:id="rId5"/>
    <sheet name="Перечень тарифов" sheetId="6" r:id="rId6"/>
    <sheet name="Форма 1.0.1 | Т-тех" sheetId="7" state="hidden" r:id="rId7"/>
    <sheet name="Форма 2.2 | Т-тех" sheetId="8" state="hidden" r:id="rId8"/>
    <sheet name="Форма 1.0.1 | Т-транс" sheetId="9" state="hidden" r:id="rId9"/>
    <sheet name="Форма 2.2 | Т-транс" sheetId="10" state="hidden" r:id="rId10"/>
    <sheet name="Форма 1.0.1 | Т-подвоз" sheetId="11" state="hidden" r:id="rId11"/>
    <sheet name="Форма 2.2 | Т-подвоз" sheetId="12" state="hidden" r:id="rId12"/>
    <sheet name="Форма 1.0.1 | Т-пит" sheetId="13" r:id="rId13"/>
    <sheet name="Форма 2.2 | Т-пит" sheetId="14" r:id="rId14"/>
    <sheet name="Форма 1.0.1 | Т-подкл(инд)" sheetId="15" state="hidden" r:id="rId15"/>
    <sheet name="Форма 2.3 | Т-подкл(инд)" sheetId="16" state="hidden" r:id="rId16"/>
    <sheet name="Форма 1.0.1 | Т-подкл" sheetId="17" state="hidden" r:id="rId17"/>
    <sheet name="Форма 2.3 | Т-подкл" sheetId="18" state="hidden" r:id="rId18"/>
    <sheet name="Форма 1.0.1 | Форма 2.11" sheetId="19" r:id="rId19"/>
    <sheet name="Форма 2.11" sheetId="20" r:id="rId20"/>
    <sheet name="Форма 1.0.1 | Форма 2.12" sheetId="21" r:id="rId21"/>
    <sheet name="Форма 2.12" sheetId="22" r:id="rId22"/>
    <sheet name="Форма 1.0.2" sheetId="23" state="hidden" r:id="rId23"/>
    <sheet name="Сведения об изменении" sheetId="24" state="hidden" r:id="rId24"/>
    <sheet name="Комментарии" sheetId="25" r:id="rId25"/>
    <sheet name="Проверка" sheetId="26" r:id="rId26"/>
    <sheet name="modListTempFilter" sheetId="27" state="hidden" r:id="rId27"/>
    <sheet name="modCheckCyan" sheetId="28" state="hidden" r:id="rId28"/>
    <sheet name="REESTR_LINK" sheetId="29" state="hidden" r:id="rId29"/>
    <sheet name="REESTR_DS" sheetId="30" state="hidden" r:id="rId30"/>
    <sheet name="modHTTP" sheetId="31" state="hidden" r:id="rId31"/>
    <sheet name="modfrmRezimChoose" sheetId="32" state="hidden" r:id="rId32"/>
    <sheet name="modSheetMain" sheetId="33" state="hidden" r:id="rId33"/>
    <sheet name="REESTR_VT" sheetId="34" state="hidden" r:id="rId34"/>
    <sheet name="REESTR_VED" sheetId="35" state="hidden" r:id="rId35"/>
    <sheet name="modfrmReestrObj" sheetId="36" state="hidden" r:id="rId36"/>
    <sheet name="AllSheetsInThisWorkbook" sheetId="37" state="hidden" r:id="rId37"/>
    <sheet name="et_union_vert" sheetId="38" state="hidden" r:id="rId38"/>
    <sheet name="modInstruction" sheetId="39" state="hidden" r:id="rId39"/>
    <sheet name="modRegion" sheetId="40" state="hidden" r:id="rId40"/>
    <sheet name="modReestr" sheetId="41" state="hidden" r:id="rId41"/>
    <sheet name="modfrmReestr" sheetId="42" state="hidden" r:id="rId42"/>
    <sheet name="modUpdTemplMain" sheetId="43" state="hidden" r:id="rId43"/>
    <sheet name="REESTR_ORG" sheetId="44" state="hidden" r:id="rId44"/>
    <sheet name="modClassifierValidate" sheetId="45" state="hidden" r:id="rId45"/>
    <sheet name="modProv" sheetId="46" state="hidden" r:id="rId46"/>
    <sheet name="modHyp" sheetId="47" state="hidden" r:id="rId47"/>
    <sheet name="modServiceModule" sheetId="48" state="hidden" r:id="rId48"/>
    <sheet name="modList01" sheetId="49" state="hidden" r:id="rId49"/>
    <sheet name="modList02" sheetId="50" state="hidden" r:id="rId50"/>
    <sheet name="modList03" sheetId="51" state="hidden" r:id="rId51"/>
    <sheet name="et_union_hor" sheetId="52" state="hidden" r:id="rId52"/>
    <sheet name="REESTR_MO_FILTER" sheetId="53" state="hidden" r:id="rId53"/>
    <sheet name="REESTR_MO" sheetId="54" state="hidden" r:id="rId54"/>
    <sheet name="TEHSHEET" sheetId="55" state="hidden" r:id="rId55"/>
    <sheet name="modInfo" sheetId="56" state="hidden" r:id="rId56"/>
    <sheet name="modList05" sheetId="57" state="hidden" r:id="rId57"/>
    <sheet name="modList06" sheetId="58" state="hidden" r:id="rId58"/>
    <sheet name="modList07" sheetId="59" state="hidden" r:id="rId59"/>
    <sheet name="modList11" sheetId="60" state="hidden" r:id="rId60"/>
    <sheet name="modList12" sheetId="61" state="hidden" r:id="rId61"/>
    <sheet name="modfrmDateChoose" sheetId="62" state="hidden" r:id="rId62"/>
    <sheet name="modComm" sheetId="63" state="hidden" r:id="rId63"/>
    <sheet name="modThisWorkbook" sheetId="64" state="hidden" r:id="rId64"/>
    <sheet name="modfrmReestrMR" sheetId="65" state="hidden" r:id="rId65"/>
    <sheet name="modfrmCheckUpdates" sheetId="66" state="hidden" r:id="rId66"/>
  </sheets>
  <definedNames>
    <definedName name="activity">#N/A</definedName>
    <definedName name="add_CS_List05_1">#N/A</definedName>
    <definedName name="add_CS_List05_10">#N/A</definedName>
    <definedName name="add_CS_List05_2">#N/A</definedName>
    <definedName name="add_CS_List05_3">#N/A</definedName>
    <definedName name="add_CS_List05_9">#N/A</definedName>
    <definedName name="add_CT_1">#N/A</definedName>
    <definedName name="add_CT_10">#N/A</definedName>
    <definedName name="add_CT_2">#N/A</definedName>
    <definedName name="add_CT_3">#N/A</definedName>
    <definedName name="add_CT_9">#N/A</definedName>
    <definedName name="add_MO_1">#N/A</definedName>
    <definedName name="add_MO_10">#N/A</definedName>
    <definedName name="add_MO_2">#N/A</definedName>
    <definedName name="add_MO_3">#N/A</definedName>
    <definedName name="add_MO_9">#N/A</definedName>
    <definedName name="add_MO_List05_1">#N/A</definedName>
    <definedName name="add_MO_List05_10">#N/A</definedName>
    <definedName name="add_MO_List05_2">#N/A</definedName>
    <definedName name="add_MO_List05_3">#N/A</definedName>
    <definedName name="add_MO_List05_9">#N/A</definedName>
    <definedName name="add_MR_List05_1">#N/A</definedName>
    <definedName name="add_MR_List05_10">#N/A</definedName>
    <definedName name="add_MR_List05_2">#N/A</definedName>
    <definedName name="add_MR_List05_3">#N/A</definedName>
    <definedName name="add_MR_List05_9">#N/A</definedName>
    <definedName name="add_Rate_1">#N/A</definedName>
    <definedName name="add_Rate_10">#N/A</definedName>
    <definedName name="add_Rate_2">#N/A</definedName>
    <definedName name="add_Rate_3">#N/A</definedName>
    <definedName name="add_Rate_9">#N/A</definedName>
    <definedName name="add_TER_List05_1">#N/A</definedName>
    <definedName name="add_TER_List05_10">#N/A</definedName>
    <definedName name="add_TER_List05_2">#N/A</definedName>
    <definedName name="add_TER_List05_3">#N/A</definedName>
    <definedName name="add_TER_List05_9">#N/A</definedName>
    <definedName name="add_Warm_1">#N/A</definedName>
    <definedName name="add_Warm_2">#N/A</definedName>
    <definedName name="add_Warm_3">#N/A</definedName>
    <definedName name="add_Warm_4">#N/A</definedName>
    <definedName name="anscount">#N/A</definedName>
    <definedName name="apr_10">#N/A</definedName>
    <definedName name="apr_2">#N/A</definedName>
    <definedName name="apr_3">#N/A</definedName>
    <definedName name="apr_9">#N/A</definedName>
    <definedName name="checkCells_List05_1">#N/A</definedName>
    <definedName name="checkCells_List05_10">#N/A</definedName>
    <definedName name="checkCells_List05_11">#N/A</definedName>
    <definedName name="checkCells_List05_2">#N/A</definedName>
    <definedName name="checkCells_List05_3">#N/A</definedName>
    <definedName name="checkCells_List05_4">#N/A</definedName>
    <definedName name="checkCells_List05_9">#N/A</definedName>
    <definedName name="checkCell_List01">#N/A</definedName>
    <definedName name="checkCell_List02">#N/A</definedName>
    <definedName name="checkCell_List06_1">#N/A</definedName>
    <definedName name="checkCell_List06_10">#N/A</definedName>
    <definedName name="checkCell_List06_10_double_date">#N/A</definedName>
    <definedName name="checkCell_List06_10_plata1">#N/A</definedName>
    <definedName name="checkCell_List06_10_plata2">#N/A</definedName>
    <definedName name="checkCell_List06_10_unique">#N/A</definedName>
    <definedName name="checkCell_List06_1_double_date">#N/A</definedName>
    <definedName name="checkCell_List06_1_unique_t">#N/A</definedName>
    <definedName name="checkCell_List06_1_unique_t1">#N/A</definedName>
    <definedName name="checkCell_List06_2">#N/A</definedName>
    <definedName name="checkCell_List06_2_double_date">#N/A</definedName>
    <definedName name="checkCell_List06_2_unique_t">#N/A</definedName>
    <definedName name="checkCell_List06_2_unique_t1">#N/A</definedName>
    <definedName name="checkCell_List06_3">#N/A</definedName>
    <definedName name="checkCell_List06_3_double_date">#N/A</definedName>
    <definedName name="checkCell_List06_3_unique_t">#N/A</definedName>
    <definedName name="checkCell_List06_3_unique_t1">#N/A</definedName>
    <definedName name="checkCell_List06_4">#N/A</definedName>
    <definedName name="checkCell_List06_4_double_date">#N/A</definedName>
    <definedName name="checkCell_List06_4_unique_t">#N/A</definedName>
    <definedName name="checkCell_List06_4_unique_t1">#N/A</definedName>
    <definedName name="checkCell_List06_9">#N/A</definedName>
    <definedName name="checkCell_List06_9_double_date">#N/A</definedName>
    <definedName name="checkCell_List06_9_unique">#N/A</definedName>
    <definedName name="checkCell_List07">#N/A</definedName>
    <definedName name="checkCell_List11">#N/A</definedName>
    <definedName name="checkDEfCell_List01">#N/A</definedName>
    <definedName name="checkPeriodRange_List06_1">#N/A</definedName>
    <definedName name="checkPeriodRange_List06_10">#N/A</definedName>
    <definedName name="checkPeriodRange_List06_2">#N/A</definedName>
    <definedName name="checkPeriodRange_List06_3">#N/A</definedName>
    <definedName name="checkPeriodRange_List06_4">#N/A</definedName>
    <definedName name="checkPeriodRange_List06_5">#N/A</definedName>
    <definedName name="checkPeriodRange_List06_6">#N/A</definedName>
    <definedName name="checkPeriodRange_List06_7">#N/A</definedName>
    <definedName name="checkPeriodRange_List06_8">#N/A</definedName>
    <definedName name="checkPeriodRange_List06_9">#N/A</definedName>
    <definedName name="CHECK_LINK_RANGE_1">#N/A</definedName>
    <definedName name="chkGetUpdatesValue">#N/A</definedName>
    <definedName name="chkNoUpdatesValue">#N/A</definedName>
    <definedName name="code">#N/A</definedName>
    <definedName name="connection_flag">#N/A</definedName>
    <definedName name="CURRENT_DATE">#N/A</definedName>
    <definedName name="dataType">#N/A</definedName>
    <definedName name="data_List11">#N/A</definedName>
    <definedName name="DATA_URL">#N/A</definedName>
    <definedName name="dateCh">#N/A</definedName>
    <definedName name="dateChPeriod">#N/A</definedName>
    <definedName name="datePr">#N/A</definedName>
    <definedName name="datePr_ch">#N/A</definedName>
    <definedName name="default_val_4">#N/A</definedName>
    <definedName name="default_val_6">#N/A</definedName>
    <definedName name="DESCRIPTION_TERRITORY">#N/A</definedName>
    <definedName name="et_Comm">#N/A</definedName>
    <definedName name="et_Component_comp">#N/A</definedName>
    <definedName name="et_Component_comp_p">#N/A</definedName>
    <definedName name="et_DS_range">#N/A</definedName>
    <definedName name="et_List00_00">#N/A</definedName>
    <definedName name="et_List00_01">#N/A</definedName>
    <definedName name="et_List00_02">#N/A</definedName>
    <definedName name="et_List00_03">#N/A</definedName>
    <definedName name="et_List00_04">#N/A</definedName>
    <definedName name="et_List01_0">#N/A</definedName>
    <definedName name="et_List01_1">#N/A</definedName>
    <definedName name="et_List01_2">#N/A</definedName>
    <definedName name="et_List02">#N/A</definedName>
    <definedName name="et_List02_1">#N/A</definedName>
    <definedName name="et_List02_1_wd">#N/A</definedName>
    <definedName name="et_List02_2">#N/A</definedName>
    <definedName name="et_List02_2_wd">#N/A</definedName>
    <definedName name="et_List02_3">#N/A</definedName>
    <definedName name="et_List02_3_wd">#N/A</definedName>
    <definedName name="et_List02_4">#N/A</definedName>
    <definedName name="et_List02_4_wd">#N/A</definedName>
    <definedName name="et_List02_changeColor_1">#N/A</definedName>
    <definedName name="et_List02_changeColor_1_wd">#N/A</definedName>
    <definedName name="et_List02_changeColor_2">#N/A</definedName>
    <definedName name="et_List02_changeColor_2_wd">#N/A</definedName>
    <definedName name="et_List02_changeColor_3">#N/A</definedName>
    <definedName name="et_List02_changeColor_3_wd">#N/A</definedName>
    <definedName name="et_List02_wd">#N/A</definedName>
    <definedName name="et_List03">#N/A</definedName>
    <definedName name="et_List05_1">#N/A</definedName>
    <definedName name="et_List05_10_FormulaVD">#N/A</definedName>
    <definedName name="et_List05_11_FormulaVD">#N/A</definedName>
    <definedName name="et_List05_1_FormulaVD">#N/A</definedName>
    <definedName name="et_List05_2">#N/A</definedName>
    <definedName name="et_List05_2_FormulaVD">#N/A</definedName>
    <definedName name="et_List05_3">#N/A</definedName>
    <definedName name="et_List05_3_FormulaVD">#N/A</definedName>
    <definedName name="et_List05_4">#N/A</definedName>
    <definedName name="et_List05_4_FormulaVD">#N/A</definedName>
    <definedName name="et_List05_9_FormulaVD">#N/A</definedName>
    <definedName name="et_List05_FormulaVD">#N/A</definedName>
    <definedName name="et_List06">#N/A</definedName>
    <definedName name="et_List06_1">#N/A</definedName>
    <definedName name="et_List06_10_1">#N/A</definedName>
    <definedName name="et_List06_10_1_K">#N/A</definedName>
    <definedName name="et_List06_10_2">#N/A</definedName>
    <definedName name="et_List06_10_3">#N/A</definedName>
    <definedName name="et_List06_10_4">#N/A</definedName>
    <definedName name="et_List06_10_5">#N/A</definedName>
    <definedName name="et_List06_10_6">#N/A</definedName>
    <definedName name="et_List06_10_7">#N/A</definedName>
    <definedName name="et_List06_10_8">#N/A</definedName>
    <definedName name="et_List06_10_MC">#N/A</definedName>
    <definedName name="et_List06_10_MC2">#N/A</definedName>
    <definedName name="et_List06_10_MC3">#N/A</definedName>
    <definedName name="et_List06_10_MC4">#N/A</definedName>
    <definedName name="et_List06_10_Period">#N/A</definedName>
    <definedName name="et_List06_1_1">#N/A</definedName>
    <definedName name="et_List06_1_2">#N/A</definedName>
    <definedName name="et_List06_1_3">#N/A</definedName>
    <definedName name="et_List06_1_4">#N/A</definedName>
    <definedName name="et_List06_1_5">#N/A</definedName>
    <definedName name="et_List06_1_6">#N/A</definedName>
    <definedName name="et_List06_1_7">#N/A</definedName>
    <definedName name="et_List06_1_MC">#N/A</definedName>
    <definedName name="et_List06_1_MC2">#N/A</definedName>
    <definedName name="et_List06_1_MC3">#N/A</definedName>
    <definedName name="et_List06_1_Period">#N/A</definedName>
    <definedName name="et_List06_2">#N/A</definedName>
    <definedName name="et_List06_2_1">#N/A</definedName>
    <definedName name="et_List06_2_2">#N/A</definedName>
    <definedName name="et_List06_2_3">#N/A</definedName>
    <definedName name="et_List06_2_4">#N/A</definedName>
    <definedName name="et_List06_2_5">#N/A</definedName>
    <definedName name="et_List06_2_6">#N/A</definedName>
    <definedName name="et_List06_2_7">#N/A</definedName>
    <definedName name="et_List06_2_MC">#N/A</definedName>
    <definedName name="et_List06_2_MC2">#N/A</definedName>
    <definedName name="et_List06_2_MC3">#N/A</definedName>
    <definedName name="et_List06_2_Period">#N/A</definedName>
    <definedName name="et_List06_3">#N/A</definedName>
    <definedName name="et_List06_3_1">#N/A</definedName>
    <definedName name="et_List06_3_2">#N/A</definedName>
    <definedName name="et_List06_3_3">#N/A</definedName>
    <definedName name="et_List06_3_4">#N/A</definedName>
    <definedName name="et_List06_3_5">#N/A</definedName>
    <definedName name="et_List06_3_6">#N/A</definedName>
    <definedName name="et_List06_3_7">#N/A</definedName>
    <definedName name="et_List06_3_MC">#N/A</definedName>
    <definedName name="et_List06_3_MC2">#N/A</definedName>
    <definedName name="et_List06_3_MC3">#N/A</definedName>
    <definedName name="et_List06_3_Period">#N/A</definedName>
    <definedName name="et_List06_4">#N/A</definedName>
    <definedName name="et_List06_4_1">#N/A</definedName>
    <definedName name="et_List06_4_2">#N/A</definedName>
    <definedName name="et_List06_4_3">#N/A</definedName>
    <definedName name="et_List06_4_4">#N/A</definedName>
    <definedName name="et_List06_4_5">#N/A</definedName>
    <definedName name="et_List06_4_6">#N/A</definedName>
    <definedName name="et_List06_4_7">#N/A</definedName>
    <definedName name="et_List06_4_MC">#N/A</definedName>
    <definedName name="et_List06_4_MC2">#N/A</definedName>
    <definedName name="et_List06_4_MC3">#N/A</definedName>
    <definedName name="et_List06_4_Period">#N/A</definedName>
    <definedName name="et_List06_5">#N/A</definedName>
    <definedName name="et_List06_5_0">#N/A</definedName>
    <definedName name="et_List06_5_0_first">#N/A</definedName>
    <definedName name="et_List06_5_1">#N/A</definedName>
    <definedName name="et_List06_5_1_changeColor">#N/A</definedName>
    <definedName name="et_List06_5_1_delete">#N/A</definedName>
    <definedName name="et_List06_5_2">#N/A</definedName>
    <definedName name="et_List06_5_3">#N/A</definedName>
    <definedName name="et_List06_5_4">#N/A</definedName>
    <definedName name="et_List06_5_5">#N/A</definedName>
    <definedName name="et_List06_5_6">#N/A</definedName>
    <definedName name="et_List06_5_7">#N/A</definedName>
    <definedName name="et_List06_5_MC">#N/A</definedName>
    <definedName name="et_List06_5_MC2">#N/A</definedName>
    <definedName name="et_List06_5_MC3">#N/A</definedName>
    <definedName name="et_List06_5_Period">#N/A</definedName>
    <definedName name="et_List06_6">#N/A</definedName>
    <definedName name="et_List06_6_1">#N/A</definedName>
    <definedName name="et_List06_6_2">#N/A</definedName>
    <definedName name="et_List06_6_3">#N/A</definedName>
    <definedName name="et_List06_6_4">#N/A</definedName>
    <definedName name="et_List06_6_5">#N/A</definedName>
    <definedName name="et_List06_6_6">#N/A</definedName>
    <definedName name="et_List06_6_7">#N/A</definedName>
    <definedName name="et_List06_6_MC">#N/A</definedName>
    <definedName name="et_List06_6_MC2">#N/A</definedName>
    <definedName name="et_List06_6_MC3">#N/A</definedName>
    <definedName name="et_List06_6_Period">#N/A</definedName>
    <definedName name="et_List06_7">#N/A</definedName>
    <definedName name="et_List06_7_1">#N/A</definedName>
    <definedName name="et_List06_7_2">#N/A</definedName>
    <definedName name="et_List06_7_3">#N/A</definedName>
    <definedName name="et_List06_7_4">#N/A</definedName>
    <definedName name="et_List06_7_5">#N/A</definedName>
    <definedName name="et_List06_7_6">#N/A</definedName>
    <definedName name="et_List06_7_7">#N/A</definedName>
    <definedName name="et_List06_7_MC">#N/A</definedName>
    <definedName name="et_List06_7_MC2">#N/A</definedName>
    <definedName name="et_List06_7_MC3">#N/A</definedName>
    <definedName name="et_List06_7_Period">#N/A</definedName>
    <definedName name="et_List06_8">#N/A</definedName>
    <definedName name="et_List06_8_1">#N/A</definedName>
    <definedName name="et_List06_8_2">#N/A</definedName>
    <definedName name="et_List06_8_3">#N/A</definedName>
    <definedName name="et_List06_8_4">#N/A</definedName>
    <definedName name="et_List06_8_5">#N/A</definedName>
    <definedName name="et_List06_8_6">#N/A</definedName>
    <definedName name="et_List06_8_7">#N/A</definedName>
    <definedName name="et_List06_8_MC">#N/A</definedName>
    <definedName name="et_List06_8_MC2">#N/A</definedName>
    <definedName name="et_List06_8_MC3">#N/A</definedName>
    <definedName name="et_List06_8_Period">#N/A</definedName>
    <definedName name="et_List06_9_1">#N/A</definedName>
    <definedName name="et_List06_9_2">#N/A</definedName>
    <definedName name="et_List06_9_3">#N/A</definedName>
    <definedName name="et_List06_9_4">#N/A</definedName>
    <definedName name="et_List06_9_5">#N/A</definedName>
    <definedName name="et_List06_9_6">#N/A</definedName>
    <definedName name="et_List06_9_7">#N/A</definedName>
    <definedName name="et_List06_9_8">#N/A</definedName>
    <definedName name="et_List06_9_MC">#N/A</definedName>
    <definedName name="et_List06_9_MC2">#N/A</definedName>
    <definedName name="et_List06_9_MC3">#N/A</definedName>
    <definedName name="et_List06_9_MC4">#N/A</definedName>
    <definedName name="et_List06_9_Period">#N/A</definedName>
    <definedName name="et_List07">#N/A</definedName>
    <definedName name="et_List08">#N/A</definedName>
    <definedName name="et_List11_1">#N/A</definedName>
    <definedName name="et_List12_1">#N/A</definedName>
    <definedName name="et_List12_2">#N/A</definedName>
    <definedName name="et_List12_3">#N/A</definedName>
    <definedName name="et_List12_4">#N/A</definedName>
    <definedName name="et_OneRates_1">#N/A</definedName>
    <definedName name="et_OneRates_2">#N/A</definedName>
    <definedName name="et_OneRates_3">#N/A</definedName>
    <definedName name="et_OneRates_4">#N/A</definedName>
    <definedName name="et_OneRates_5">#N/A</definedName>
    <definedName name="et_OneRates_5_comp">#N/A</definedName>
    <definedName name="et_OneRates_5_comp_p">#N/A</definedName>
    <definedName name="et_OneRates_5_p">#N/A</definedName>
    <definedName name="et_OneRates_6">#N/A</definedName>
    <definedName name="et_OneRates_7">#N/A</definedName>
    <definedName name="et_pIns_List06_10_Period">#N/A</definedName>
    <definedName name="et_pIns_List06_1_Period">#N/A</definedName>
    <definedName name="et_pIns_List06_2_Period">#N/A</definedName>
    <definedName name="et_pIns_List06_3_Period">#N/A</definedName>
    <definedName name="et_pIns_List06_4_Period">#N/A</definedName>
    <definedName name="et_pIns_List06_5_Period">#N/A</definedName>
    <definedName name="et_pIns_List06_6_Period">#N/A</definedName>
    <definedName name="et_pIns_List06_7_Period">#N/A</definedName>
    <definedName name="et_pIns_List06_8_Period">#N/A</definedName>
    <definedName name="et_pIns_List06_9_Period">#N/A</definedName>
    <definedName name="et_PN_range">#N/A</definedName>
    <definedName name="et_TN_range">#N/A</definedName>
    <definedName name="et_TS_range">#N/A</definedName>
    <definedName name="et_TwoRates_1">#N/A</definedName>
    <definedName name="et_TwoRates_2">#N/A</definedName>
    <definedName name="et_TwoRates_3">#N/A</definedName>
    <definedName name="et_TwoRates_4">#N/A</definedName>
    <definedName name="et_TwoRates_5">#N/A</definedName>
    <definedName name="et_TwoRates_5_comp">#N/A</definedName>
    <definedName name="et_TwoRates_5_comp_p">#N/A</definedName>
    <definedName name="et_TwoRates_5_p">#N/A</definedName>
    <definedName name="et_TwoRates_6">#N/A</definedName>
    <definedName name="et_TwoRates_7">#N/A</definedName>
    <definedName name="fil">#N/A</definedName>
    <definedName name="fil_flag">#N/A</definedName>
    <definedName name="FirstLine">#N/A</definedName>
    <definedName name="flagMO">#N/A</definedName>
    <definedName name="flagST">#N/A</definedName>
    <definedName name="flagTwoTariff">#N/A</definedName>
    <definedName name="flagUsedTer_List01">#N/A</definedName>
    <definedName name="flag_publication">#N/A</definedName>
    <definedName name="group_rates">#N/A</definedName>
    <definedName name="header_1">#N/A</definedName>
    <definedName name="header_10">#N/A</definedName>
    <definedName name="header_2">#N/A</definedName>
    <definedName name="header_3">#N/A</definedName>
    <definedName name="header_4">#N/A</definedName>
    <definedName name="header_9">#N/A</definedName>
    <definedName name="hlApr">#N/A</definedName>
    <definedName name="IDtariff_List05_1">#N/A</definedName>
    <definedName name="IDtariff_List05_10">#N/A</definedName>
    <definedName name="IDtariff_List05_11">#N/A</definedName>
    <definedName name="IDtariff_List05_2">#N/A</definedName>
    <definedName name="IDtariff_List05_3">#N/A</definedName>
    <definedName name="IDtariff_List05_4">#N/A</definedName>
    <definedName name="IDtariff_List05_9">#N/A</definedName>
    <definedName name="id_rates">#N/A</definedName>
    <definedName name="Info_Diff">#N/A</definedName>
    <definedName name="Info_Diff1">#N/A</definedName>
    <definedName name="Info_FilFlag">#N/A</definedName>
    <definedName name="Info_ForMOInListMO">#N/A</definedName>
    <definedName name="Info_ForMRInListMO">#N/A</definedName>
    <definedName name="Info_ForSKIInListMO">#N/A</definedName>
    <definedName name="Info_ForSKINumberInListMO">#N/A</definedName>
    <definedName name="Info_NoteStandarts">#N/A</definedName>
    <definedName name="Info_NoUpdates">#N/A</definedName>
    <definedName name="Info_PeriodInTitle">#N/A</definedName>
    <definedName name="Info_PrDiff">#N/A</definedName>
    <definedName name="Info_PublicationNotDisclosed">#N/A</definedName>
    <definedName name="Info_PublicationPdf">#N/A</definedName>
    <definedName name="Info_PublicationWeb">#N/A</definedName>
    <definedName name="Info_TarName">#N/A</definedName>
    <definedName name="Info_TerExcludeHelp_1">#N/A</definedName>
    <definedName name="Info_TerExcludeHelp_2">#N/A</definedName>
    <definedName name="Info_TitleFil">#N/A</definedName>
    <definedName name="Info_TitleFlagCrossSubsidization">#N/A</definedName>
    <definedName name="Info_TitleFlagIstPubl">#N/A</definedName>
    <definedName name="Info_TitleFlagTwoPartTariff">#N/A</definedName>
    <definedName name="Info_TitleGroupRates">#N/A</definedName>
    <definedName name="Info_TitleKindPublication">#N/A</definedName>
    <definedName name="Info_TitleKindsOfGoods">#N/A</definedName>
    <definedName name="Info_TitlePublication">#N/A</definedName>
    <definedName name="Info_TitleType">#N/A</definedName>
    <definedName name="Info_T_Podkl">#N/A</definedName>
    <definedName name="inn">#N/A</definedName>
    <definedName name="Instr_1">#N/A</definedName>
    <definedName name="Instr_2">#N/A</definedName>
    <definedName name="Instr_3">#N/A</definedName>
    <definedName name="Instr_4">#N/A</definedName>
    <definedName name="Instr_5">#N/A</definedName>
    <definedName name="Instr_6">#N/A</definedName>
    <definedName name="Instr_7">#N/A</definedName>
    <definedName name="Instr_8">#N/A</definedName>
    <definedName name="instr_hyp1">#N/A</definedName>
    <definedName name="instr_hyp2">#N/A</definedName>
    <definedName name="instr_hyp3">#N/A</definedName>
    <definedName name="isComponent">#N/A</definedName>
    <definedName name="isDiff">#N/A</definedName>
    <definedName name="isSellers">#N/A</definedName>
    <definedName name="IstPub">#N/A</definedName>
    <definedName name="IstPub_ch">#N/A</definedName>
    <definedName name="kind_group_rates">#N/A</definedName>
    <definedName name="kind_group_rates_load">#N/A</definedName>
    <definedName name="kind_group_rates_load_filter">#N/A</definedName>
    <definedName name="kind_of_activity">#N/A</definedName>
    <definedName name="kind_of_activity_WARM">#N/A</definedName>
    <definedName name="kind_of_cons">#N/A</definedName>
    <definedName name="kind_of_control_method">#N/A</definedName>
    <definedName name="kind_of_control_method_filter">#N/A</definedName>
    <definedName name="kind_of_data_type">#N/A</definedName>
    <definedName name="kind_of_diameters">#N/A</definedName>
    <definedName name="kind_of_diameters2">#N/A</definedName>
    <definedName name="kind_of_diff">#N/A</definedName>
    <definedName name="kind_of_forms">#N/A</definedName>
    <definedName name="kind_of_fuel">#N/A</definedName>
    <definedName name="kind_of_heat_transfer">#N/A</definedName>
    <definedName name="kind_of_heat_transfer2">#N/A</definedName>
    <definedName name="kind_of_heat_transfer3">#N/A</definedName>
    <definedName name="kind_of_load">#N/A</definedName>
    <definedName name="kind_of_load2">#N/A</definedName>
    <definedName name="kind_of_load3">#N/A</definedName>
    <definedName name="kind_of_load4">#N/A</definedName>
    <definedName name="kind_of_nameforms">#N/A</definedName>
    <definedName name="kind_of_NDS">#N/A</definedName>
    <definedName name="kind_of_NDS_tariff">#N/A</definedName>
    <definedName name="kind_of_NDS_tariff_people">#N/A</definedName>
    <definedName name="kind_of_nets">#N/A</definedName>
    <definedName name="kind_of_publication">#N/A</definedName>
    <definedName name="kind_of_scheme_in">#N/A</definedName>
    <definedName name="kind_of_scheme_in2">#N/A</definedName>
    <definedName name="kind_of_tariff_unit">#N/A</definedName>
    <definedName name="kind_of_unit">#N/A</definedName>
    <definedName name="kind_of_zak">#N/A</definedName>
    <definedName name="kpp">#N/A</definedName>
    <definedName name="LINK_RANGE">#N/A</definedName>
    <definedName name="List01_CheckC">#N/A</definedName>
    <definedName name="List01_NameCol">#N/A</definedName>
    <definedName name="List01_REESTR_MO">#N/A</definedName>
    <definedName name="List03_Date_1">#N/A</definedName>
    <definedName name="List03_GroundMaterials_1">#N/A</definedName>
    <definedName name="List03_NameForms">#N/A</definedName>
    <definedName name="List03_NameForms_Copy">#N/A</definedName>
    <definedName name="List03_note">#N/A</definedName>
    <definedName name="List03_NumForms">#N/A</definedName>
    <definedName name="List03_NumForms_Copy">#N/A</definedName>
    <definedName name="List06_10_DP">#N/A</definedName>
    <definedName name="List06_10_flagDS">#N/A</definedName>
    <definedName name="List06_10_flagTN">#N/A</definedName>
    <definedName name="List06_10_flagTS">#N/A</definedName>
    <definedName name="List06_10_MC2">#N/A</definedName>
    <definedName name="List06_10_note">#N/A</definedName>
    <definedName name="List06_10_Period">#N/A</definedName>
    <definedName name="List06_10_pl">#N/A</definedName>
    <definedName name="List06_10_region">#N/A</definedName>
    <definedName name="List06_1_DP">#N/A</definedName>
    <definedName name="List06_1_MC">#N/A</definedName>
    <definedName name="List06_1_MC2">#N/A</definedName>
    <definedName name="List06_1_note">#N/A</definedName>
    <definedName name="List06_1_Period">#N/A</definedName>
    <definedName name="List06_2_DP">#N/A</definedName>
    <definedName name="List06_2_MC">#N/A</definedName>
    <definedName name="List06_2_MC2">#N/A</definedName>
    <definedName name="List06_2_note">#N/A</definedName>
    <definedName name="List06_2_Period">#N/A</definedName>
    <definedName name="List06_3_DP">#N/A</definedName>
    <definedName name="List06_3_MC">#N/A</definedName>
    <definedName name="List06_3_MC2">#N/A</definedName>
    <definedName name="List06_3_note">#N/A</definedName>
    <definedName name="List06_3_Period">#N/A</definedName>
    <definedName name="List06_4_DP">#N/A</definedName>
    <definedName name="List06_4_MC2">#N/A</definedName>
    <definedName name="List06_4_note">#N/A</definedName>
    <definedName name="List06_4_Period">#N/A</definedName>
    <definedName name="List06_9_DP">#N/A</definedName>
    <definedName name="List06_9_flagDS">#N/A</definedName>
    <definedName name="List06_9_flagPN">#N/A</definedName>
    <definedName name="List06_9_flagTN">#N/A</definedName>
    <definedName name="List06_9_flagTS">#N/A</definedName>
    <definedName name="List06_9_MC2">#N/A</definedName>
    <definedName name="List06_9_note">#N/A</definedName>
    <definedName name="List06_9_Period">#N/A</definedName>
    <definedName name="List06_9_pl">#N/A</definedName>
    <definedName name="List06_9_region">#N/A</definedName>
    <definedName name="List11_GroundMaterials_1">#N/A</definedName>
    <definedName name="List11_note">#N/A</definedName>
    <definedName name="List12_Date">#N/A</definedName>
    <definedName name="List12_GroundMaterials_1">#N/A</definedName>
    <definedName name="List12_note">#N/A</definedName>
    <definedName name="ListForms">#N/A</definedName>
    <definedName name="List_H">#N/A</definedName>
    <definedName name="List_M">#N/A</definedName>
    <definedName name="LIST_MR_MO_OKTMO">#N/A</definedName>
    <definedName name="LIST_MR_MO_OKTMO_FILTER">#N/A</definedName>
    <definedName name="logical">#N/A</definedName>
    <definedName name="MODesc">#N/A</definedName>
    <definedName name="MONTH">#N/A</definedName>
    <definedName name="mo_List01">#N/A</definedName>
    <definedName name="mrCopy_List01">#N/A</definedName>
    <definedName name="mrmoCopy_List01">#N/A</definedName>
    <definedName name="mr_List01">#N/A</definedName>
    <definedName name="nalog">#N/A</definedName>
    <definedName name="nameApr">#N/A</definedName>
    <definedName name="NameOrPr">#N/A</definedName>
    <definedName name="NameOrPr_ch">#N/A</definedName>
    <definedName name="name_rates">#N/A</definedName>
    <definedName name="name_rates_4">#N/A</definedName>
    <definedName name="name_rates_4_filter">#N/A</definedName>
    <definedName name="name_rates_8">#N/A</definedName>
    <definedName name="name_rates_8_filter">#N/A</definedName>
    <definedName name="numberPr">#N/A</definedName>
    <definedName name="numberPr_ch">#N/A</definedName>
    <definedName name="OneRates_1">#N/A</definedName>
    <definedName name="OneRates_2">#N/A</definedName>
    <definedName name="OneRates_3">#N/A</definedName>
    <definedName name="OneRates_4">#N/A</definedName>
    <definedName name="org">#N/A</definedName>
    <definedName name="Org_Address">#N/A</definedName>
    <definedName name="ORG_END_DATE">#N/A</definedName>
    <definedName name="Org_main">#N/A</definedName>
    <definedName name="ORG_START_DATE">#N/A</definedName>
    <definedName name="otv_lico_name">#N/A</definedName>
    <definedName name="P10_T1_Protect">#N/A</definedName>
    <definedName name="P11_T1_Protect">#N/A</definedName>
    <definedName name="P12_T1_Protect">#N/A</definedName>
    <definedName name="P13_T1_Protect">#N/A</definedName>
    <definedName name="P14_T1_Protect">#N/A</definedName>
    <definedName name="P19_T1_Protect">#N/A</definedName>
    <definedName name="P19_T2_Protect">#N/A</definedName>
    <definedName name="P3_PROT_22">#N/A</definedName>
    <definedName name="P4_PROT_22">#N/A</definedName>
    <definedName name="P5_PROT_22">#N/A</definedName>
    <definedName name="P5_T1_Protect">#N/A</definedName>
    <definedName name="P6_T1_Protect">#N/A</definedName>
    <definedName name="P7_T1_Protect">#N/A</definedName>
    <definedName name="P8_T1_Protect">#N/A</definedName>
    <definedName name="P9_T1_Protect">#N/A</definedName>
    <definedName name="pCng_List11_1">#N/A</definedName>
    <definedName name="pCng_List11_2">#N/A</definedName>
    <definedName name="pCng_List12_1">#N/A</definedName>
    <definedName name="pCng_List12_2">#N/A</definedName>
    <definedName name="pCng_List12_6">#N/A</definedName>
    <definedName name="pDbl_List12_5">#N/A</definedName>
    <definedName name="pDbl_List12_5_copy">#N/A</definedName>
    <definedName name="pDbl_List12_5_copy2">#N/A</definedName>
    <definedName name="pDel_Comm">#N/A</definedName>
    <definedName name="pDel_List01_0">#N/A</definedName>
    <definedName name="pDel_List01_1">#N/A</definedName>
    <definedName name="pDel_List01_2">#N/A</definedName>
    <definedName name="pDel_List02">#N/A</definedName>
    <definedName name="pDel_List02_1">#N/A</definedName>
    <definedName name="pDel_List02_2">#N/A</definedName>
    <definedName name="pDel_List02_3">#N/A</definedName>
    <definedName name="pDel_List03">#N/A</definedName>
    <definedName name="pDel_List06_10_3">#N/A</definedName>
    <definedName name="pDel_List06_10_4">#N/A</definedName>
    <definedName name="pDel_List06_10_5">#N/A</definedName>
    <definedName name="pDel_List06_10_6">#N/A</definedName>
    <definedName name="pDel_List06_10_7">#N/A</definedName>
    <definedName name="pDel_List06_1_1">#N/A</definedName>
    <definedName name="pDel_List06_2_1">#N/A</definedName>
    <definedName name="pDel_List06_3_1">#N/A</definedName>
    <definedName name="pDel_List06_4_1">#N/A</definedName>
    <definedName name="pDel_List06_9_3">#N/A</definedName>
    <definedName name="pDel_List06_9_4">#N/A</definedName>
    <definedName name="pDel_List06_9_5">#N/A</definedName>
    <definedName name="pDel_List06_9_6">#N/A</definedName>
    <definedName name="pDel_List06_9_7">#N/A</definedName>
    <definedName name="pDel_List07">#N/A</definedName>
    <definedName name="pDel_List11_1">#N/A</definedName>
    <definedName name="pDel_List11_2">#N/A</definedName>
    <definedName name="pDel_List12_1">#N/A</definedName>
    <definedName name="pDel_List12_2">#N/A</definedName>
    <definedName name="pDel_List12_3">#N/A</definedName>
    <definedName name="pDel_List12_4">#N/A</definedName>
    <definedName name="pDel_List12_5">#N/A</definedName>
    <definedName name="pDel_List12_6">#N/A</definedName>
    <definedName name="periodEnd">#N/A</definedName>
    <definedName name="periodStart">#N/A</definedName>
    <definedName name="pIns_Comm">#N/A</definedName>
    <definedName name="pIns_List01_0">#N/A</definedName>
    <definedName name="pIns_List02">#N/A</definedName>
    <definedName name="pIns_List03">#N/A</definedName>
    <definedName name="pIns_List06_10_Period">#N/A</definedName>
    <definedName name="pIns_List06_1_Period">#N/A</definedName>
    <definedName name="pIns_List06_2_Period">#N/A</definedName>
    <definedName name="pIns_List06_3_Period">#N/A</definedName>
    <definedName name="pIns_List06_4_Period">#N/A</definedName>
    <definedName name="pIns_List06_9_Period">#N/A</definedName>
    <definedName name="pIns_List07">#N/A</definedName>
    <definedName name="pIns_List11_1">#N/A</definedName>
    <definedName name="pIns_List11_2">#N/A</definedName>
    <definedName name="pIns_List12_1">#N/A</definedName>
    <definedName name="pIns_List12_2">#N/A</definedName>
    <definedName name="pIns_List12_3">#N/A</definedName>
    <definedName name="pIns_List12_4">#N/A</definedName>
    <definedName name="pIns_List12_5">#N/A</definedName>
    <definedName name="pIns_List12_6">#N/A</definedName>
    <definedName name="PROT_22">#N/A</definedName>
    <definedName name="pVDel_List06_1">#N/A</definedName>
    <definedName name="pVDel_List06_10">#N/A</definedName>
    <definedName name="pVDel_List06_2">#N/A</definedName>
    <definedName name="pVDel_List06_3">#N/A</definedName>
    <definedName name="pVDel_List06_4">#N/A</definedName>
    <definedName name="pVDel_List06_9">#N/A</definedName>
    <definedName name="QUARTER">#N/A</definedName>
    <definedName name="REESTR_LINK_RANGE">#N/A</definedName>
    <definedName name="REESTR_ORG_RANGE">#N/A</definedName>
    <definedName name="REESTR_VED_RANGE">#N/A</definedName>
    <definedName name="REESTR_VT_RANGE">#N/A</definedName>
    <definedName name="RegExc_clear_1">#N/A</definedName>
    <definedName name="RegExc_Clear_2">#N/A</definedName>
    <definedName name="REGION">#N/A</definedName>
    <definedName name="region_name">#N/A</definedName>
    <definedName name="RegulatoryPeriod">#N/A</definedName>
    <definedName name="SAPBEXrevision">#N/A</definedName>
    <definedName name="SAPBEXsysID">#N/A</definedName>
    <definedName name="SAPBEXwbID">#N/A</definedName>
    <definedName name="SKI_number">#N/A</definedName>
    <definedName name="tariffDesc">#N/A</definedName>
    <definedName name="TECH_ORG_ID">#N/A</definedName>
    <definedName name="terCopy_List01">#N/A</definedName>
    <definedName name="ter_List01">#N/A</definedName>
    <definedName name="TitlePr_ch">#N/A</definedName>
    <definedName name="TwoRates_1">#N/A</definedName>
    <definedName name="TwoRates_2">#N/A</definedName>
    <definedName name="TwoRates_3">#N/A</definedName>
    <definedName name="TwoRates_4">#N/A</definedName>
    <definedName name="UpdStatus">#N/A</definedName>
    <definedName name="VDET_END_DATE">#N/A</definedName>
    <definedName name="VDET_START_DATE">#N/A</definedName>
    <definedName name="version">#N/A</definedName>
    <definedName name="VidTopl">#N/A</definedName>
    <definedName name="VidTopl_2">#N/A</definedName>
    <definedName name="VidTopl_3">#N/A</definedName>
    <definedName name="vid_teplnos_1">#N/A</definedName>
    <definedName name="vid_teplnos_10">#N/A</definedName>
    <definedName name="vid_teplnos_11">#N/A</definedName>
    <definedName name="vid_teplnos_12">#N/A</definedName>
    <definedName name="vid_teplnos_2">#N/A</definedName>
    <definedName name="vid_teplnos_3">#N/A</definedName>
    <definedName name="vid_teplnos_6">#N/A</definedName>
    <definedName name="vid_teplnos_7">#N/A</definedName>
    <definedName name="vid_teplnos_8">#N/A</definedName>
    <definedName name="vid_teplnos_9">#N/A</definedName>
    <definedName name="warmNote">#N/A</definedName>
    <definedName name="year_list">#N/A</definedName>
    <definedName name="year_list1">#N/A</definedName>
    <definedName name="_xlfn.IFERROR">#N/A</definedName>
    <definedName name="_xlnm._FilterDatabase" localSheetId="25">#N/A</definedName>
  </definedNames>
  <calcPr fullCalcOnLoad="1"/>
</workbook>
</file>

<file path=xl/sharedStrings.xml><?xml version="1.0" encoding="utf-8"?>
<sst xmlns="http://schemas.openxmlformats.org/spreadsheetml/2006/main" count="6827" uniqueCount="3227">
  <si>
    <t xml:space="preserve"> (требуется обновление)</t>
  </si>
  <si>
    <t>Показатели, подлежащие раскрытию в сфере холодного водоснабжения (цены и тарифы)</t>
  </si>
  <si>
    <t>• На рабочем месте должен быть установлен MS Office 2007 SP3, 2010, 2013, 2016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2007/2010/2013/2016: Параметры Excel | Центр управления безопасностью | Параметры центра управления безопасностью | Параметры макросов | Включить все макросы | ОК)
•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</si>
  <si>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A</t>
  </si>
  <si>
    <t xml:space="preserve"> - необязательные для заполнения</t>
  </si>
  <si>
    <t xml:space="preserve"> - с формулами и константами</t>
  </si>
  <si>
    <t xml:space="preserve"> - обязательные для заполнения</t>
  </si>
  <si>
    <t xml:space="preserve"> - с выбором значений по двойному клику</t>
  </si>
  <si>
    <t>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Если после обновления Вам не удалось найти необходимую организацию в списке, обратитесь к ответственному за поддержание реестра Вашего региона.</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</si>
  <si>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</si>
  <si>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Обратиться за помощью в службу технической поддержки</t>
  </si>
  <si>
    <t>Инструкция по загрузке сопроводительных материалов</t>
  </si>
  <si>
    <t>Инструкция по работе с отчетной формой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</si>
  <si>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</si>
  <si>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</si>
  <si>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</si>
  <si>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</si>
  <si>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</si>
  <si>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</si>
  <si>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Статус</t>
  </si>
  <si>
    <t>Проверка доступных обновлений...</t>
  </si>
  <si>
    <t>Информация</t>
  </si>
  <si>
    <t>Доступно обновление до версии 1.0.2</t>
  </si>
  <si>
    <t>Описание изменений: Версия 1.0.2
1. Корректировка значения группы потребителей "население" на "население и приравненные категории"
Версия 1.0.1
1. Исправление логики работы листа 'Форма 2.11' для организаций, которые не осуществляют подключение к централизованной системе.</t>
  </si>
  <si>
    <t>Размер файла обновления: 344064 байт</t>
  </si>
  <si>
    <t>Подготовка к обновлению...</t>
  </si>
  <si>
    <t>Сохранение файла резервной копии: C:\Users\Хамраева\Desktop\ЕИАС_маг\+++FAS.JKH.OPEN.INFO.PRICE.HVS.BKP..xlsb</t>
  </si>
  <si>
    <t>Резервная копия создана: C:\Users\Хамраева\Desktop\ЕИАС_маг\+++FAS.JKH.OPEN.INFO.PRICE.HVS.BKP..xlsb</t>
  </si>
  <si>
    <t>Создание книги для установки обновлений...</t>
  </si>
  <si>
    <t>Файл обновления загружен: C:\Users\Хамраева\Desktop\ЕИАС_маг\UPDATE.FAS.JKH.OPEN.INFO.PRICE.HVS.TO.1.0.2.9.xls</t>
  </si>
  <si>
    <t>Нет доступных обновлений для отчёта с кодом FAS.JKH.OPEN.INFO.PRICE.HVS!</t>
  </si>
  <si>
    <t>Субъект РФ</t>
  </si>
  <si>
    <t>Краснодарский край</t>
  </si>
  <si>
    <t>Отсутствует Интернет в границах территории МО, где организация осуществляет регулируемые виды деятельности</t>
  </si>
  <si>
    <t>нет</t>
  </si>
  <si>
    <t>Начало периода регулирования</t>
  </si>
  <si>
    <t>01.01.2021</t>
  </si>
  <si>
    <t>Окончание периода регулирования</t>
  </si>
  <si>
    <t>31.12.2025</t>
  </si>
  <si>
    <t>Тип отчета</t>
  </si>
  <si>
    <t>первичное раскрытие информации</t>
  </si>
  <si>
    <t>Дата внесения изменений в информацию, подлежащую раскрытию</t>
  </si>
  <si>
    <t>17.12.2020</t>
  </si>
  <si>
    <t>Дата периода регулирования, с которой вводятся изменения в тарифы</t>
  </si>
  <si>
    <t>Первичное установление тарифов</t>
  </si>
  <si>
    <t>Наименование органа регулирования, принявшего решение об утверждении тарифов</t>
  </si>
  <si>
    <t>РЭК ДЦиТ Краснодарского края</t>
  </si>
  <si>
    <t>Дата документа об утверждении тарифов</t>
  </si>
  <si>
    <t>11.12.2020</t>
  </si>
  <si>
    <t>Номер документа об утверждении тарифов</t>
  </si>
  <si>
    <t>331/2020-ВК</t>
  </si>
  <si>
    <t>Источник официального опубликования решения</t>
  </si>
  <si>
    <t>http://www.rek23.ru</t>
  </si>
  <si>
    <t>Изменение тарифов</t>
  </si>
  <si>
    <t>Наименование органа регулирования, принявшего решение об изменении тарифов</t>
  </si>
  <si>
    <t>Дата принятия решения об изменении тарифов</t>
  </si>
  <si>
    <t>Номер принятия решения об изменении тарифов</t>
  </si>
  <si>
    <t>Является ли данное юридическое лицо подразделением (филиалом) другой организации</t>
  </si>
  <si>
    <t>Наименование организации</t>
  </si>
  <si>
    <t>ГУП КК "Кубаньводкомплекс"</t>
  </si>
  <si>
    <t>Наименование филиала</t>
  </si>
  <si>
    <t>ИНН</t>
  </si>
  <si>
    <t>2310010637</t>
  </si>
  <si>
    <t>КПП</t>
  </si>
  <si>
    <t>231101001</t>
  </si>
  <si>
    <t>Режим налогообложения</t>
  </si>
  <si>
    <t>общий</t>
  </si>
  <si>
    <t>Организация осуществляет подключение к централизованной системе холодного водоснабжения</t>
  </si>
  <si>
    <t>да</t>
  </si>
  <si>
    <t>Почтовый адрес регулируемой организации</t>
  </si>
  <si>
    <t>350062, Краснодарский край, г. Краснодар, улю Каляева, 196</t>
  </si>
  <si>
    <t>Фамилия, имя, отчество руководителя</t>
  </si>
  <si>
    <t>Лазарев Александр Александрович</t>
  </si>
  <si>
    <t>Ответственный за заполнение формы</t>
  </si>
  <si>
    <t>Фамилия, имя, отчество</t>
  </si>
  <si>
    <t>Хамраева Анзурат Салимовна</t>
  </si>
  <si>
    <t>Должность</t>
  </si>
  <si>
    <t>Ведущий экономист по тарифам и отчетности</t>
  </si>
  <si>
    <t>Контактный телефон</t>
  </si>
  <si>
    <t>8 (861) 226-91-82</t>
  </si>
  <si>
    <t>E-mail</t>
  </si>
  <si>
    <t>a.khamraeva.kwc@mail.ru</t>
  </si>
  <si>
    <t>МО</t>
  </si>
  <si>
    <t>ОКТМО</t>
  </si>
  <si>
    <t>МР</t>
  </si>
  <si>
    <t>Перечень муниципальных районов и муниципальных образований (территорий действия тарифа)</t>
  </si>
  <si>
    <t>Территория действия тарифа</t>
  </si>
  <si>
    <t>Муниципальный район</t>
  </si>
  <si>
    <t>Муниципальное образование</t>
  </si>
  <si>
    <t>№ п/п</t>
  </si>
  <si>
    <t>Наименование</t>
  </si>
  <si>
    <t>1</t>
  </si>
  <si>
    <t>2</t>
  </si>
  <si>
    <t>3</t>
  </si>
  <si>
    <t>4</t>
  </si>
  <si>
    <t>5</t>
  </si>
  <si>
    <t>6</t>
  </si>
  <si>
    <t>7</t>
  </si>
  <si>
    <t>размерженный МР</t>
  </si>
  <si>
    <t>флаг используемости территории на листе Перечень тарифов</t>
  </si>
  <si>
    <t>копия территорий</t>
  </si>
  <si>
    <t>МР (ОКТМО)</t>
  </si>
  <si>
    <t>auto</t>
  </si>
  <si>
    <t>Ейский муниципальный район, Ейское городское (03616101);
Ейский муниципальный район, Александровское (03616402);</t>
  </si>
  <si>
    <t>0</t>
  </si>
  <si>
    <t>Ейский муниципальный район</t>
  </si>
  <si>
    <t>Ейское городское</t>
  </si>
  <si>
    <t>03616101</t>
  </si>
  <si>
    <t>Александровское</t>
  </si>
  <si>
    <t>03616402</t>
  </si>
  <si>
    <t>Староминский муниципальный район, Староминское (03647413);
Староминский муниципальный район, Рассветовское (03647410);
Староминский муниципальный район, Канеловское (03647402);</t>
  </si>
  <si>
    <t>Староминский муниципальный район</t>
  </si>
  <si>
    <t>Староминское</t>
  </si>
  <si>
    <t>03647413</t>
  </si>
  <si>
    <t>Рассветовское</t>
  </si>
  <si>
    <t>03647410</t>
  </si>
  <si>
    <t>Канеловское</t>
  </si>
  <si>
    <t>03647402</t>
  </si>
  <si>
    <t>Ленинградский муниципальный район, Новоуманское (03632414);</t>
  </si>
  <si>
    <t>Ленинградский муниципальный район</t>
  </si>
  <si>
    <t>Новоуманское</t>
  </si>
  <si>
    <t>03632414</t>
  </si>
  <si>
    <t>Кущевский муниципальный район, Шкуринское (03628431);</t>
  </si>
  <si>
    <t>Кущевский муниципальный район</t>
  </si>
  <si>
    <t>Шкуринское</t>
  </si>
  <si>
    <t>03628431</t>
  </si>
  <si>
    <t>Щербиновский муниципальный район, Щербиновское (03659419);
Щербиновский муниципальный район, Старощербиновское (03659413);</t>
  </si>
  <si>
    <t>Щербиновский муниципальный район</t>
  </si>
  <si>
    <t>Щербиновское</t>
  </si>
  <si>
    <t>03659419</t>
  </si>
  <si>
    <t>Старощербиновское</t>
  </si>
  <si>
    <t>03659413</t>
  </si>
  <si>
    <t>man</t>
  </si>
  <si>
    <t>Добавить территорию действия тарифа</t>
  </si>
  <si>
    <t>Перечень тарифов и технологически не связанных между собой централизованных систем холодного водоснабжения, в отношении которых предлагаются различные тарифы в сфере холодного водоснабжения</t>
  </si>
  <si>
    <t>Вид тарифа</t>
  </si>
  <si>
    <t>Вид деятельности</t>
  </si>
  <si>
    <t>Наличие двухставочного тарифа</t>
  </si>
  <si>
    <t>Наименование тарифа</t>
  </si>
  <si>
    <t>Дифференциация по
 МО (территориям)</t>
  </si>
  <si>
    <t>Дифференциация по 
централизованным системам холодного водоснабжения</t>
  </si>
  <si>
    <t>Примечание</t>
  </si>
  <si>
    <t>да/нет</t>
  </si>
  <si>
    <t>Описание</t>
  </si>
  <si>
    <t>8</t>
  </si>
  <si>
    <t>9</t>
  </si>
  <si>
    <t>10</t>
  </si>
  <si>
    <t>11</t>
  </si>
  <si>
    <t>12</t>
  </si>
  <si>
    <t>13</t>
  </si>
  <si>
    <t>Тариф на питьевую воду (питьевое водоснабжение)</t>
  </si>
  <si>
    <t>Холодное водоснабжение. Питьевая вода</t>
  </si>
  <si>
    <t>Тариф на холодную воду питьевую</t>
  </si>
  <si>
    <r>
      <rPr>
        <sz val="10"/>
        <rFont val="Tahoma"/>
        <family val="2"/>
      </rPr>
      <t>Форма 1.0.1 Основные параметры раскрываемой информации</t>
    </r>
    <r>
      <rPr>
        <vertAlign val="superscript"/>
        <sz val="10"/>
        <rFont val="Tahoma"/>
        <family val="2"/>
      </rPr>
      <t xml:space="preserve"> 1</t>
    </r>
  </si>
  <si>
    <t>Параметры формы</t>
  </si>
  <si>
    <t>Описание параметров формы</t>
  </si>
  <si>
    <t>Наименование параметра</t>
  </si>
  <si>
    <t>Дата заполнения/внесения изменений</t>
  </si>
  <si>
    <t>Указывается календарная дата первичного заполнения или внесения изменений в форму в виде «ДД.ММ.ГГГГ».</t>
  </si>
  <si>
    <t>Наименование централизованной системы коммунальной инфраструктуры</t>
  </si>
  <si>
    <t>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t>
  </si>
  <si>
    <t>Наименование регулируемого вида деятельности</t>
  </si>
  <si>
    <t>Указывается наименование вида регулируемой деятельности.</t>
  </si>
  <si>
    <t>Территория оказания услуги по регулируемому виду деятельности</t>
  </si>
  <si>
    <t>x</t>
  </si>
  <si>
    <t>Субъект Российской Федерации</t>
  </si>
  <si>
    <t>Указывается наименование субъекта Российской Федерации</t>
  </si>
  <si>
    <t>муниципальный район</t>
  </si>
  <si>
    <t>Указывается наименование муниципального района, на территории которого организация оказывает услуги по регулируемому виду деятельности.</t>
  </si>
  <si>
    <t>муниципальное образование</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</si>
  <si>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</si>
  <si>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Добавить МО</t>
  </si>
  <si>
    <t>Добавить МР</t>
  </si>
  <si>
    <t>Добавить территорию</t>
  </si>
  <si>
    <t>Добавить ЦС</t>
  </si>
  <si>
    <r>
      <rPr>
        <sz val="9"/>
        <rFont val="Tahoma"/>
        <family val="2"/>
      </rPr>
      <t xml:space="preserve">  </t>
    </r>
    <r>
      <rPr>
        <vertAlign val="superscript"/>
        <sz val="9"/>
        <rFont val="Tahoma"/>
        <family val="2"/>
      </rPr>
      <t>1</t>
    </r>
    <r>
      <rPr>
        <sz val="9"/>
        <rFont val="Tahoma"/>
        <family val="2"/>
      </rPr>
      <t xml:space="preserve"> Информация размещается при раскрытии информации по каждой из форм.</t>
    </r>
  </si>
  <si>
    <r>
      <rPr>
        <sz val="10"/>
        <rFont val="Tahoma"/>
        <family val="2"/>
      </rPr>
      <t>Форма 2.2 Информация о величинах тарифов на питьевую воду (питьевое водоснабжение), техническую воду, транспортировку воды, подвоз воды</t>
    </r>
    <r>
      <rPr>
        <vertAlign val="superscript"/>
        <sz val="10"/>
        <rFont val="Tahoma"/>
        <family val="2"/>
      </rPr>
      <t>1</t>
    </r>
  </si>
  <si>
    <t>dp</t>
  </si>
  <si>
    <t>Параметры дифференциации</t>
  </si>
  <si>
    <t>Период действия тарифа</t>
  </si>
  <si>
    <t>Наличие других периодов действия тарифа</t>
  </si>
  <si>
    <t>Добавить период</t>
  </si>
  <si>
    <t>Одноставочный тариф</t>
  </si>
  <si>
    <t>Двухставочный тариф</t>
  </si>
  <si>
    <t>Период действия</t>
  </si>
  <si>
    <t>Одноставочный тариф, руб./куб. м</t>
  </si>
  <si>
    <t>ставка платы за объем поданной воды, руб./куб. м</t>
  </si>
  <si>
    <t>ставка платы за содержание мощности, руб./куб. м в час</t>
  </si>
  <si>
    <t>дата начала</t>
  </si>
  <si>
    <t>дата окончания</t>
  </si>
  <si>
    <t>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t>
  </si>
  <si>
    <t>Указывается наименование территории действия тарифа при наличии дифференциации тарифа по территориальному признаку.
В случае дифференциации тарифов по территориальному признаку информация по ним указывается в отдельных строках.</t>
  </si>
  <si>
    <t>Наименование централизованной системы холодного водоснабжения</t>
  </si>
  <si>
    <t>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
В случае дифференциации тарифов по централизованным системам холодного водоснабжения информация по ним указывается в отдельных строках.</t>
  </si>
  <si>
    <t>Наименование признака дифференциации</t>
  </si>
  <si>
    <t>Указывается наименование дополнительного признака дифференциации (при наличии).
Дифференциация тарифа осуществляется в соответствии с законодательством в сфере водоснабжении и водоотведении.
В случае дифференциации тарифов по дополнительным признакам информация по ним указывается в отдельных строках.</t>
  </si>
  <si>
    <t>Группа потребителей</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</si>
  <si>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</si>
  <si>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 колонке «Параметр дифференциации тарифов» указывается значение дополнительного признака дифференциации.
При утверждении двухставочного тарифа колонка «Одноставочный тариф» не заполняется.
При утверждении одноставочного тарифа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наличия нескольких значений признака дифференциации тарифов информация по ним указывается в отдельных строках.
В случае дифференциации тарифов по периодам действия тарифа информация по ним указывается в отдельных колонках.</t>
  </si>
  <si>
    <t>Добавить значение признака дифференциации</t>
  </si>
  <si>
    <t>Добавить группу потребителей</t>
  </si>
  <si>
    <t>Добавить наименование признака дифференциации</t>
  </si>
  <si>
    <t>Добавить наименование системы водоснабжения</t>
  </si>
  <si>
    <t>Добавить наименование тарифа</t>
  </si>
  <si>
    <r>
      <rPr>
        <vertAlign val="superscript"/>
        <sz val="9"/>
        <rFont val="Tahoma"/>
        <family val="2"/>
      </rPr>
      <t>1</t>
    </r>
    <r>
      <rPr>
        <sz val="9"/>
        <rFont val="Tahoma"/>
        <family val="2"/>
      </rPr>
      <t xml:space="preserve"> Для каждого вида тарифа в сфере холодного водоснабжения форма заполняется отдельно. При размещении информации по данной форме дополнительно указываются: наименование органа регулирования тарифов, принявшего решение об утверждении(изменении) тарифа, дата и номер документа об утверждении(изменении) тарифа, источник официального опубликования решения.</t>
    </r>
  </si>
  <si>
    <t>О</t>
  </si>
  <si>
    <t>без дифференциации</t>
  </si>
  <si>
    <t>30.06.2021</t>
  </si>
  <si>
    <t>01.07.2021</t>
  </si>
  <si>
    <t>31.12.2021</t>
  </si>
  <si>
    <t>01.01.2022</t>
  </si>
  <si>
    <t>30.06.2022</t>
  </si>
  <si>
    <t>01.07.2022</t>
  </si>
  <si>
    <t>31.12.2022</t>
  </si>
  <si>
    <t>01.01.2023</t>
  </si>
  <si>
    <t>30.06.2023</t>
  </si>
  <si>
    <t>01.07.2023</t>
  </si>
  <si>
    <t>31.12.2023</t>
  </si>
  <si>
    <t>01.01.2024</t>
  </si>
  <si>
    <t>30.06.2024</t>
  </si>
  <si>
    <t>01.07.2024</t>
  </si>
  <si>
    <t>31.12.2024</t>
  </si>
  <si>
    <t>01.01.2025</t>
  </si>
  <si>
    <t>30.06.2025</t>
  </si>
  <si>
    <t>01.07.2025</t>
  </si>
  <si>
    <r>
      <rPr>
        <sz val="10"/>
        <rFont val="Tahoma"/>
        <family val="2"/>
      </rPr>
      <t>Форма 2.3 Информация о величинах тарифов на подключение к централизованной системе холодного водоснабжения</t>
    </r>
    <r>
      <rPr>
        <vertAlign val="superscript"/>
        <sz val="10"/>
        <rFont val="Tahoma"/>
        <family val="2"/>
      </rPr>
      <t>1</t>
    </r>
  </si>
  <si>
    <t>NDS</t>
  </si>
  <si>
    <t>woNDS</t>
  </si>
  <si>
    <t>Параметр дифференциации тарифа/Заявитель</t>
  </si>
  <si>
    <t>Подключаемая нагрузка водопроводной сети, куб. м/сут</t>
  </si>
  <si>
    <t>Диапазон диаметров водопроводной сети, мм</t>
  </si>
  <si>
    <t>Протяженность водопроводной сети, км</t>
  </si>
  <si>
    <t>Условия прокладки сетей</t>
  </si>
  <si>
    <t>Ставка тарифа за подключаемую нагрузку водопроводной сети, тыс. руб./куб. м в сут</t>
  </si>
  <si>
    <t>Ставка тарифа за протяженность водопроводной сети диаметром d, тыс. руб./км</t>
  </si>
  <si>
    <t>С НДС</t>
  </si>
  <si>
    <t>Без НДС</t>
  </si>
  <si>
    <t>Дата начала</t>
  </si>
  <si>
    <t>Дата окончания</t>
  </si>
  <si>
    <t>В колодке «Параметр дифференциации тарифа/Заявитель» указывается наименование категории потребителей, к которой относится тариф.
Даты начала и окончания указываются в виде «ДД.ММ.ГГГГ».
В случае отсутствия даты окончания тарифа в колонке «Дата окончания» указывается «Нет».
В случае наличия дифференциации по подключаемой нагрузке, диапазону диаметров, протяженности, условиям прокладки водопроводной сети информация по ним указывается в отдельных строках.
В случае дифференциации тарифов по периодам действия тарифа информация по ним указывается в отдельных колонках.</t>
  </si>
  <si>
    <t>Добавить подключаемую нагрузку</t>
  </si>
  <si>
    <t>Добавить строку</t>
  </si>
  <si>
    <r>
      <rPr>
        <vertAlign val="superscript"/>
        <sz val="9"/>
        <color indexed="8"/>
        <rFont val="Tahoma"/>
        <family val="2"/>
      </rPr>
      <t>1</t>
    </r>
    <r>
      <rPr>
        <sz val="9"/>
        <color indexed="8"/>
        <rFont val="Tahoma"/>
        <family val="2"/>
      </rPr>
      <t xml:space="preserve"> При размещении информации дополнительно указываются: наименование органа регулирования тарифов, принявшего решение об утверждении(изменении) тарифа, дата и номер документа об утверждении(изменении) тарифа, источник официального опубликования решения.</t>
    </r>
  </si>
  <si>
    <t>Форма 2.11 Информация об условиях, на которых осуществляется поставка регулируемых товаров и (или) оказание регулируемых услуг</t>
  </si>
  <si>
    <t>Ссылка на документ</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</si>
  <si>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холодного водоснабжения</t>
  </si>
  <si>
    <t>1.1</t>
  </si>
  <si>
    <t>форма публичного договора поставки регулируемых товаров, оказания регулируемых услуг</t>
  </si>
  <si>
    <t>1.1.1</t>
  </si>
  <si>
    <t>Сведения об условиях поставок регулируемых товаров, оказания регулируемых услуг</t>
  </si>
  <si>
    <t>https://portal.eias.ru/Portal/DownloadPage.aspx?type=12&amp;guid=32a57419-5a43-48e0-a26b-eeee9740f357</t>
  </si>
  <si>
    <t>Указывается форма договора, используемая регулируемой организацией, в виде ссылки на документ, предварительно загруженный в хранилище файлов ФГИС ЕИАС.
В случае наличия нескольких форм таких договоров информация по каждой из них указывается в отдельной строке.</t>
  </si>
  <si>
    <t>Добавить сведения</t>
  </si>
  <si>
    <t>1.2</t>
  </si>
  <si>
    <t>договор о подключении к централизованной системе холодного водоснабжения</t>
  </si>
  <si>
    <t>1.2.1</t>
  </si>
  <si>
    <t>Типовой договор о подключении к централизованной системе холодного водоснабжения*</t>
  </si>
  <si>
    <t>https://portal.eias.ru/Portal/DownloadPage.aspx?type=12&amp;guid=e1c514ff-75ea-4a00-806b-8ad263d266d9</t>
  </si>
  <si>
    <t>Информация размещается в случае, если регулируемая организация осуществляет услуги по подключению (технологическому присоединению) к централизованной системе холодного водоснабжения.
Указывается ссылка на документ, предварительно загруженный в хранилище файлов ФГИС ЕИАС.
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t>
  </si>
  <si>
    <r>
      <rPr>
        <sz val="10"/>
        <rFont val="Tahoma"/>
        <family val="2"/>
      </rPr>
      <t>Форма 2.12 Информация о порядке выполнения технологических, технических и других мероприятий, связанных с подключением к централизованной системе холодного водоснабжения</t>
    </r>
    <r>
      <rPr>
        <vertAlign val="superscript"/>
        <sz val="10"/>
        <rFont val="Tahoma"/>
        <family val="2"/>
      </rPr>
      <t>1</t>
    </r>
  </si>
  <si>
    <t>Информация о размещении данных на сайте регулируемой организации</t>
  </si>
  <si>
    <t>дата размещения информации</t>
  </si>
  <si>
    <t>01.01.2020</t>
  </si>
  <si>
    <t>Дата размещения информации указывается в виде «ДД.ММ.ГГГГ».</t>
  </si>
  <si>
    <t>адрес страницы сайта в сети «Интернет» и ссылка на документ</t>
  </si>
  <si>
    <t>https://www.кубаньводкомплекс.рф/порядок-подключения-к-сетям</t>
  </si>
  <si>
    <t>https://portal.eias.ru/Portal/DownloadPage.aspx?type=12&amp;guid=2922fa48-232b-448f-a845-fb11140b16d7</t>
  </si>
  <si>
    <t>В колонке «Информация» указывается адрес страницы сайта в сети «Интернет», на которой размещена информация.
В колонке «Ссылка на документ» указывается ссылка на скриншот страницы сайта в сети «Интернет», предварительно загруженный в хранилище файлов ФГИС ЕИАС, на которой размещена информация.</t>
  </si>
  <si>
    <t>Форма заявки о подключении к централизованной системе холодного водоснабжения</t>
  </si>
  <si>
    <t>https://portal.eias.ru/Portal/DownloadPage.aspx?type=12&amp;guid=1008f9fe-5bf9-482d-885e-223b70023a4f</t>
  </si>
  <si>
    <t>Указывается ссылка на документ, предварительно загруженный в хранилище файлов ФГИС ЕИАС.</t>
  </si>
  <si>
    <t>Перечень документов и сведений, представляемых одновременно с заявкой о подключении к централизованной системе холодного водоснабжения, и указание на запрет требовать представления документов и сведений или осуществления действий,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t>
  </si>
  <si>
    <t>3.1</t>
  </si>
  <si>
    <t>Информация о порядке подключения к сетям инженерно-технического обеспечения для юридических и физических лиц</t>
  </si>
  <si>
    <t>https://portal.eias.ru/Portal/DownloadPage.aspx?type=12&amp;guid=dcbe52d3-9230-4ccf-9431-34cf7632bf9e</t>
  </si>
  <si>
    <t>Указывается ссылка на документ, предварительно загруженный в хранилище файлов ФГИС ЕИАС.
В случае наличия дополнительных сведений информация по ним указывается в отдельных строках.</t>
  </si>
  <si>
    <t>Реквизиты НПА, регламентирующих порядок действий заявителя и регулируемой организации при подаче, приеме, обработке заявки о подключении к централизованной системе холодного водоснабжения (в том числе в форме электронного документа), принятии решения и информировании о принятом по результатам рассмотрения указанной заявки решении (возврат документов, прилагаемых к заявке о подключении к централизованной системе холодного водоснабжения, либо направление подписанного проекта договора о подключении к централизованной системе холодного водоснабжения), основания для отказа в принятии к рассмотрению документов, прилагаемых к заявлению о подключении к централизованной системе холодного водоснабжения, в подписании договора о подключении к централизованной системе холодного водоснабжения</t>
  </si>
  <si>
    <t>4.1</t>
  </si>
  <si>
    <t>наименование НПА</t>
  </si>
  <si>
    <t>https://www.кубаньводкомплекс.рф/</t>
  </si>
  <si>
    <t>В колонке «Информация» указывается полное наименование и реквизиты НПА.
В случае наличия нескольких НПА каждое из них указывается в отдельной строке.</t>
  </si>
  <si>
    <t>Телефоны, адреса и график работы службы, ответственной за прием и обработку заявок о подключении к централизованной системе холодного водоснабжения</t>
  </si>
  <si>
    <t>5.1</t>
  </si>
  <si>
    <t>телефоны службы, ответственной за прием и обработку заявок о подключении к централизованной системе холодного водоснабжения</t>
  </si>
  <si>
    <t>5.1.1</t>
  </si>
  <si>
    <t>контактный телефон службы</t>
  </si>
  <si>
    <t>8 (86132) 735-51</t>
  </si>
  <si>
    <t>Указывается номер контактного телефона службы, ответственной за прием и обработку заявок о подключении к централизованной системе холодного водоснабжения. 
В случае наличия нескольких служб и (или) номеров телефонов, информация по каждому из них указывается в отдельной строке.</t>
  </si>
  <si>
    <t>5.2</t>
  </si>
  <si>
    <t>адреса службы, ответственной за прием и обработку заявок о подключении к централизованной системе холодного водоснабжения</t>
  </si>
  <si>
    <t>5.2.1</t>
  </si>
  <si>
    <t>адрес службы</t>
  </si>
  <si>
    <t>353691, Россия, Краснодарский край, г. Ейск, ул. Красная, 68/2</t>
  </si>
  <si>
    <t>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ФИАС.
В случае наличия нескольких служб и (или) адресов, информация по каждому из них указывается в отдельной строке.</t>
  </si>
  <si>
    <t>5.3</t>
  </si>
  <si>
    <t>график работы службы, ответственной за прием и обработку заявок о подключении к централизованной системе холодного водоснабжения</t>
  </si>
  <si>
    <t>5.3.1</t>
  </si>
  <si>
    <t>график работы службы</t>
  </si>
  <si>
    <t>понедельник - четверг: c 08:00 до 17:00</t>
  </si>
  <si>
    <t>Указывается график работы службы, ответственной за прием и обработку заявок о подключении к централизованной системе холодного водоснабжения. 
В случае наличия нескольких служб и (или) графиков работы, информация по каждому из них указывается в отдельной строке.</t>
  </si>
  <si>
    <t>понедельник - четверг</t>
  </si>
  <si>
    <t>c 08:00 до 17:00</t>
  </si>
  <si>
    <t>5.3.2</t>
  </si>
  <si>
    <t>пятница: c 08:00 до 16:00</t>
  </si>
  <si>
    <t>пятница</t>
  </si>
  <si>
    <t>c 08:00 до 16:00</t>
  </si>
  <si>
    <t>Регламент подключения к централизованной системе холодного водоснабжения, утверждаемый регулируемой организацией, включающий сроки, состав и последовательность действий при осуществлении подключения к централизованной системе холодного водоснабжения, сведения о размере платы за услуги по подключению к централизованной системе холодного водоснабжения, информацию о месте нахождения и графике работы, справочных телефонах, адресе официального сайта регулируемой организации в сети «Интернет» и блок-схему, отражающую графическое изображение последовательности действий, осуществляемых при подключении к централизованной системе холодного водоснабжения</t>
  </si>
  <si>
    <t>6.1</t>
  </si>
  <si>
    <t>Регламент о порядке осуществления подключения (технологического присоединения) объектов капитального строительства к централизованной системе холодного водоснабжения и (или) водоотведения</t>
  </si>
  <si>
    <t>https://portal.eias.ru/Portal/DownloadPage.aspx?type=12&amp;guid=15e0b592-d617-4084-923e-9de78eb3b0b6</t>
  </si>
  <si>
    <t>Информация раскрывается в случае, если регулируемая организация осуществляет услуги по подключению (технологическому присоединению) к централизованной системе холодного водоснабжения.</t>
  </si>
  <si>
    <r>
      <rPr>
        <sz val="10"/>
        <rFont val="Tahoma"/>
        <family val="2"/>
      </rPr>
      <t xml:space="preserve">Форма 1.0.2 Информация о публикации в печатных изданиях </t>
    </r>
    <r>
      <rPr>
        <vertAlign val="superscript"/>
        <sz val="10"/>
        <rFont val="Tahoma"/>
        <family val="2"/>
      </rPr>
      <t>2</t>
    </r>
  </si>
  <si>
    <t>Форма публикации</t>
  </si>
  <si>
    <t>Официальное печатное издание</t>
  </si>
  <si>
    <t>Номер</t>
  </si>
  <si>
    <t>Дата выпуска</t>
  </si>
  <si>
    <t>В колонке «Дата выпуска» дата выпуска печатного издания указывается в виде «ДД.ММ.ГГГГ».
В колонке «Ссылка на документ» указывается ссылка на отсканированную копию печатного издания, предварительно загруженную в хранилище федеральной государственной информационной системы «Единая информационно-аналитическая система «Федеральный орган регулирования - региональные органы регулирования - субъекты регулирования» (далее – ФГИС ЕИАС), с опубликованной информацией.
В случае публикации информации в нескольких печатных изданиях информация по каждому из них указывается в отдельной строке.</t>
  </si>
  <si>
    <r>
      <rPr>
        <vertAlign val="superscript"/>
        <sz val="9"/>
        <rFont val="Tahoma"/>
        <family val="2"/>
      </rPr>
      <t>2</t>
    </r>
    <r>
      <rPr>
        <sz val="9"/>
        <rFont val="Tahoma"/>
        <family val="2"/>
      </rPr>
      <t xml:space="preserve"> Размещается информация по каждой из форм раскрытия, данные в которой относятся к муниципальному образованию, в котором отсутствует доступ в сеть «Интернет».</t>
    </r>
  </si>
  <si>
    <t>Сведения об изменениях в первоначально опубликованной информации*</t>
  </si>
  <si>
    <t>Сведения</t>
  </si>
  <si>
    <t>Добавить</t>
  </si>
  <si>
    <t>* Лист заполняется в случае, если на Титульном листе в поле "Тип отчета" выбрано значение «Изменения в раскрытой ранее информации».</t>
  </si>
  <si>
    <t>Комментарии</t>
  </si>
  <si>
    <t>Комментарий</t>
  </si>
  <si>
    <t>Результат проверки</t>
  </si>
  <si>
    <t>Ссылка</t>
  </si>
  <si>
    <t>Причина</t>
  </si>
  <si>
    <t>ID</t>
  </si>
  <si>
    <t>LINK_NAME</t>
  </si>
  <si>
    <t>REGION</t>
  </si>
  <si>
    <t>https://portal.eias.ru/Portal/DownloadPage.aspx?type=12&amp;guid=????????-????-????-????-????????????</t>
  </si>
  <si>
    <t>ALL</t>
  </si>
  <si>
    <t>https://eias.fstrf.ru/disclo/get_file?p_guid=????????-????-????-????-????????????</t>
  </si>
  <si>
    <t>Форма</t>
  </si>
  <si>
    <t>Листы</t>
  </si>
  <si>
    <t>ID_TARIFF_NAME</t>
  </si>
  <si>
    <t>TARIFF_NAME</t>
  </si>
  <si>
    <t>Тариф на подвоз воды</t>
  </si>
  <si>
    <t>Тариф на транспортировку воды</t>
  </si>
  <si>
    <t>Тариф на техническую воду</t>
  </si>
  <si>
    <t>Тариф на подключение (технологическое присоединение) к централизованной системе холодного водоснабжения</t>
  </si>
  <si>
    <t>Тариф на подключение (технологическое присоединение) к централизованной системе холодного водоснабжения в индивидуальном порядке</t>
  </si>
  <si>
    <t>VED_NAME</t>
  </si>
  <si>
    <t>Холодное водоснабжение. Техническая вода</t>
  </si>
  <si>
    <t>Холодное водоснабжение. Подвозная вода</t>
  </si>
  <si>
    <t>Транспортировка. Питьевая вода</t>
  </si>
  <si>
    <t>Транспортировка. Техническая вода</t>
  </si>
  <si>
    <t>Транспортировка. Подвозная вода</t>
  </si>
  <si>
    <t>Подключение (технологическое присоединение) к централизованной системе водоснабжения</t>
  </si>
  <si>
    <t>Расчетные листы</t>
  </si>
  <si>
    <t>Скрытые листы</t>
  </si>
  <si>
    <t>Instruction</t>
  </si>
  <si>
    <t>modList00</t>
  </si>
  <si>
    <t>modUpdTemplLogger</t>
  </si>
  <si>
    <t>modListTempFilter</t>
  </si>
  <si>
    <t>List00</t>
  </si>
  <si>
    <t>modCheckCyan</t>
  </si>
  <si>
    <t>List01</t>
  </si>
  <si>
    <t>REESTR_LINK</t>
  </si>
  <si>
    <t>List02</t>
  </si>
  <si>
    <t>REESTR_DS</t>
  </si>
  <si>
    <t>List05_1</t>
  </si>
  <si>
    <t>modHTTP</t>
  </si>
  <si>
    <t>List06_1</t>
  </si>
  <si>
    <t>modfrmRezimChoose</t>
  </si>
  <si>
    <t>List05_2</t>
  </si>
  <si>
    <t>modSheetMain</t>
  </si>
  <si>
    <t>List06_2</t>
  </si>
  <si>
    <t>REESTR_VT</t>
  </si>
  <si>
    <t>List05_3</t>
  </si>
  <si>
    <t>REESTR_VED</t>
  </si>
  <si>
    <t>List06_3</t>
  </si>
  <si>
    <t>modfrmReestrObj</t>
  </si>
  <si>
    <t>List05_4</t>
  </si>
  <si>
    <t>AllSheetsInThisWorkbook</t>
  </si>
  <si>
    <t>List06_4</t>
  </si>
  <si>
    <t>TSH_et_union_vert</t>
  </si>
  <si>
    <t>List05_9</t>
  </si>
  <si>
    <t>modInstruction</t>
  </si>
  <si>
    <t>List06_9</t>
  </si>
  <si>
    <t>modRegion</t>
  </si>
  <si>
    <t>List05_10</t>
  </si>
  <si>
    <t>modReestr</t>
  </si>
  <si>
    <t>List06_10</t>
  </si>
  <si>
    <t>modfrmReestr</t>
  </si>
  <si>
    <t>List05_11</t>
  </si>
  <si>
    <t>modUpdTemplMain</t>
  </si>
  <si>
    <t>List11</t>
  </si>
  <si>
    <t>TSH_REESTR_ORG</t>
  </si>
  <si>
    <t>List12</t>
  </si>
  <si>
    <t>modClassifierValidate</t>
  </si>
  <si>
    <t>List03</t>
  </si>
  <si>
    <t>modProv</t>
  </si>
  <si>
    <t>List07</t>
  </si>
  <si>
    <t>modHyp</t>
  </si>
  <si>
    <t>ListComm</t>
  </si>
  <si>
    <t>modServiceModule</t>
  </si>
  <si>
    <t>ListCheck</t>
  </si>
  <si>
    <t>modList01</t>
  </si>
  <si>
    <t>modList02</t>
  </si>
  <si>
    <t>modList03</t>
  </si>
  <si>
    <t>TSH_et_union_hor</t>
  </si>
  <si>
    <t>TSH_REESTR_MO_FILTER</t>
  </si>
  <si>
    <t>TSH_REESTR_MO</t>
  </si>
  <si>
    <t>TEHSHEET</t>
  </si>
  <si>
    <t>modInfo</t>
  </si>
  <si>
    <t>modList05</t>
  </si>
  <si>
    <t>modList06</t>
  </si>
  <si>
    <t>modList07</t>
  </si>
  <si>
    <t>modList11</t>
  </si>
  <si>
    <t>modList12</t>
  </si>
  <si>
    <t>modfrmDateChoose</t>
  </si>
  <si>
    <t>modComm</t>
  </si>
  <si>
    <t>modThisWorkbook</t>
  </si>
  <si>
    <t>modfrmReestrMR</t>
  </si>
  <si>
    <t>modfrmCheckUpdates</t>
  </si>
  <si>
    <t>№</t>
  </si>
  <si>
    <t>REGION_ID</t>
  </si>
  <si>
    <t>REGION_NAME</t>
  </si>
  <si>
    <t>RST_ORG_ID</t>
  </si>
  <si>
    <t>ORG_NAME</t>
  </si>
  <si>
    <t>INN_NAME</t>
  </si>
  <si>
    <t>KPP_NAME</t>
  </si>
  <si>
    <t>ORG_START_DATE</t>
  </si>
  <si>
    <t>ORG_END_DATE</t>
  </si>
  <si>
    <t>2622</t>
  </si>
  <si>
    <t>31283668</t>
  </si>
  <si>
    <t>"НПХ "Кореновское" - филиал ФГБНУ "НЦЗ имени П.П. Лукьяненко"</t>
  </si>
  <si>
    <t>2311014916</t>
  </si>
  <si>
    <t>237343001</t>
  </si>
  <si>
    <t>28-12-2018 00:00:00</t>
  </si>
  <si>
    <t>VS</t>
  </si>
  <si>
    <t>26468813</t>
  </si>
  <si>
    <t>«Новобейсугское» МУМП ЖКХ</t>
  </si>
  <si>
    <t>2328015805</t>
  </si>
  <si>
    <t>232801001</t>
  </si>
  <si>
    <t>27-12-2005 00:00:00</t>
  </si>
  <si>
    <t>30477549</t>
  </si>
  <si>
    <t>АО "Адлеркурорт"</t>
  </si>
  <si>
    <t>2317010611</t>
  </si>
  <si>
    <t>231701001</t>
  </si>
  <si>
    <t>26473799</t>
  </si>
  <si>
    <t>АО "База отдыха "Энергетик"</t>
  </si>
  <si>
    <t>2355016847</t>
  </si>
  <si>
    <t>235501001</t>
  </si>
  <si>
    <t>10-11-2003 00:00:00</t>
  </si>
  <si>
    <t>26471627</t>
  </si>
  <si>
    <t>АО "Водопровод"</t>
  </si>
  <si>
    <t>2356047502</t>
  </si>
  <si>
    <t>235601001</t>
  </si>
  <si>
    <t>26471263</t>
  </si>
  <si>
    <t>АО "КЗ "Восход"</t>
  </si>
  <si>
    <t>2343011851</t>
  </si>
  <si>
    <t>234301001</t>
  </si>
  <si>
    <t>06-11-2002 00:00:00</t>
  </si>
  <si>
    <t>26355031</t>
  </si>
  <si>
    <t>АО "КНПЗ-КЭН"</t>
  </si>
  <si>
    <t>2309021440</t>
  </si>
  <si>
    <t>230901001</t>
  </si>
  <si>
    <t>01-10-2002 00:00:00</t>
  </si>
  <si>
    <t>26470925</t>
  </si>
  <si>
    <t>АО "МОК "Братковский"</t>
  </si>
  <si>
    <t>2335012072</t>
  </si>
  <si>
    <t>233501001</t>
  </si>
  <si>
    <t>26355062</t>
  </si>
  <si>
    <t>АО "Международный аэропорт "Краснодар"</t>
  </si>
  <si>
    <t>2312126429</t>
  </si>
  <si>
    <t>231201001</t>
  </si>
  <si>
    <t>03-04-2006 00:00:00</t>
  </si>
  <si>
    <t>26528286</t>
  </si>
  <si>
    <t>АО "Мясокомбинат "Тихорецкий"</t>
  </si>
  <si>
    <t>2321003688</t>
  </si>
  <si>
    <t>232101001</t>
  </si>
  <si>
    <t>23-06-2010 00:00:00</t>
  </si>
  <si>
    <t>26471366</t>
  </si>
  <si>
    <t>АО "Новопластуновское"</t>
  </si>
  <si>
    <t>2346000311</t>
  </si>
  <si>
    <t>234601001</t>
  </si>
  <si>
    <t>16-03-2007 00:00:00</t>
  </si>
  <si>
    <t>31020948</t>
  </si>
  <si>
    <t>АО "Объединение"</t>
  </si>
  <si>
    <t>2309145245</t>
  </si>
  <si>
    <t>01-11-2017 00:00:00</t>
  </si>
  <si>
    <t>31280800</t>
  </si>
  <si>
    <t>АО "Племенной форелеводческий завод "Адлер"</t>
  </si>
  <si>
    <t>2367006890</t>
  </si>
  <si>
    <t>236701001</t>
  </si>
  <si>
    <t>14-01-2019 00:00:00</t>
  </si>
  <si>
    <t>26760696</t>
  </si>
  <si>
    <t>АО "Рассвет"</t>
  </si>
  <si>
    <t>2352031188</t>
  </si>
  <si>
    <t>235201001</t>
  </si>
  <si>
    <t>18-10-1999 00:00:00</t>
  </si>
  <si>
    <t>26471642</t>
  </si>
  <si>
    <t>2356045713</t>
  </si>
  <si>
    <t>26471320</t>
  </si>
  <si>
    <t>АО "Ровненский элеватор"</t>
  </si>
  <si>
    <t>2344007569</t>
  </si>
  <si>
    <t>234401001</t>
  </si>
  <si>
    <t>04-11-2002 00:00:00</t>
  </si>
  <si>
    <t>26355155</t>
  </si>
  <si>
    <t>АО "Сахарный завод "Свобода"</t>
  </si>
  <si>
    <t>2356030749</t>
  </si>
  <si>
    <t>26473304</t>
  </si>
  <si>
    <t>АО "Содружество 92"</t>
  </si>
  <si>
    <t>2330015915</t>
  </si>
  <si>
    <t>233001001</t>
  </si>
  <si>
    <t>26375481</t>
  </si>
  <si>
    <t>АО "Ульяновсккурорт"</t>
  </si>
  <si>
    <t>7325007322</t>
  </si>
  <si>
    <t>732101001</t>
  </si>
  <si>
    <t>26318587</t>
  </si>
  <si>
    <t>АО "Успенский сахарник"</t>
  </si>
  <si>
    <t>2357005329</t>
  </si>
  <si>
    <t>235701001</t>
  </si>
  <si>
    <t>26472903</t>
  </si>
  <si>
    <t>АО "Черномортранснефть" ПК "Шесхарис"</t>
  </si>
  <si>
    <t>2315072242</t>
  </si>
  <si>
    <t>230750001</t>
  </si>
  <si>
    <t>28827616</t>
  </si>
  <si>
    <t>АО «АТЭК»</t>
  </si>
  <si>
    <t>2312054894</t>
  </si>
  <si>
    <t>231001001</t>
  </si>
  <si>
    <t>04-10-2002 00:00:00</t>
  </si>
  <si>
    <t>26468197</t>
  </si>
  <si>
    <t>АО «Анапа Водоканал»</t>
  </si>
  <si>
    <t>2301078639</t>
  </si>
  <si>
    <t>230101001</t>
  </si>
  <si>
    <t>21-12-2011 00:00:00</t>
  </si>
  <si>
    <t>26468785</t>
  </si>
  <si>
    <t>АО фирма "Агрокомплекс"</t>
  </si>
  <si>
    <t>2328000083</t>
  </si>
  <si>
    <t>14-10-2002 00:00:00</t>
  </si>
  <si>
    <t>26473547</t>
  </si>
  <si>
    <t>Ахтарское МУП ЖКХ</t>
  </si>
  <si>
    <t>2347012905</t>
  </si>
  <si>
    <t>234701001</t>
  </si>
  <si>
    <t>02-04-2007 00:00:00</t>
  </si>
  <si>
    <t>30946461</t>
  </si>
  <si>
    <t>Бейсугское НВХ филиал ФГБУ "Главрыбвод"</t>
  </si>
  <si>
    <t>7708044880</t>
  </si>
  <si>
    <t>236943001</t>
  </si>
  <si>
    <t>28-08-2017 00:00:00</t>
  </si>
  <si>
    <t>26468795</t>
  </si>
  <si>
    <t>Бейсужекское ММУП ЖКХ</t>
  </si>
  <si>
    <t>2328016005</t>
  </si>
  <si>
    <t>26355104</t>
  </si>
  <si>
    <t>Брюховецкий филиал ЗАО «СК «Ленинградский»</t>
  </si>
  <si>
    <t>2341015890</t>
  </si>
  <si>
    <t>232743001</t>
  </si>
  <si>
    <t>17-10-2012 00:00:00</t>
  </si>
  <si>
    <t>26468801</t>
  </si>
  <si>
    <t>Бузиновское  МУМП ЖКХ</t>
  </si>
  <si>
    <t>2328015900</t>
  </si>
  <si>
    <t>27590945</t>
  </si>
  <si>
    <t>Вагонный участок Адлер - структурное подразделение Северо-Кавказского филиала АО "Федеральная пассажирская компания"</t>
  </si>
  <si>
    <t>7708709686</t>
  </si>
  <si>
    <t>231745001</t>
  </si>
  <si>
    <t>28003787</t>
  </si>
  <si>
    <t>ГБУЗ "Курганинская ЦРБ"</t>
  </si>
  <si>
    <t>2339006182</t>
  </si>
  <si>
    <t>233901001</t>
  </si>
  <si>
    <t>05-12-2012 00:00:00</t>
  </si>
  <si>
    <t>26468558</t>
  </si>
  <si>
    <t>ГБУЗ "СПБ № 7"</t>
  </si>
  <si>
    <t>2311038748</t>
  </si>
  <si>
    <t>28-01-2003 00:00:00</t>
  </si>
  <si>
    <t>28878204</t>
  </si>
  <si>
    <t>29-01-2015 00:00:00</t>
  </si>
  <si>
    <t>26537654</t>
  </si>
  <si>
    <t>ГУП КК СВВУК "Курганинский групповой водопровод"</t>
  </si>
  <si>
    <t>2339015370</t>
  </si>
  <si>
    <t>230201001</t>
  </si>
  <si>
    <t>26468683</t>
  </si>
  <si>
    <t>ЗАО "Абинсктрактороцентр"</t>
  </si>
  <si>
    <t>2323000604</t>
  </si>
  <si>
    <t>232301001</t>
  </si>
  <si>
    <t>09-09-2011 00:00:00</t>
  </si>
  <si>
    <t>26355084</t>
  </si>
  <si>
    <t>ЗАО "Абрау-Дюрсо"</t>
  </si>
  <si>
    <t>2315092440</t>
  </si>
  <si>
    <t>231501001</t>
  </si>
  <si>
    <t>26471440</t>
  </si>
  <si>
    <t>ЗАО "Агрофирма "Дружба"</t>
  </si>
  <si>
    <t>2351009486</t>
  </si>
  <si>
    <t>235101001</t>
  </si>
  <si>
    <t>26471434</t>
  </si>
  <si>
    <t>ЗАО "Алексеетенгинское"</t>
  </si>
  <si>
    <t>2351005587</t>
  </si>
  <si>
    <t>26760812</t>
  </si>
  <si>
    <t>ЗАО "Дионис М"</t>
  </si>
  <si>
    <t>2301046852</t>
  </si>
  <si>
    <t>30-01-2003 00:00:00</t>
  </si>
  <si>
    <t>26355124</t>
  </si>
  <si>
    <t>ЗАО "КМКК"</t>
  </si>
  <si>
    <t>2335013799</t>
  </si>
  <si>
    <t>26355142</t>
  </si>
  <si>
    <t>ЗАО "Марьинское"</t>
  </si>
  <si>
    <t>2351004520</t>
  </si>
  <si>
    <t>28460243</t>
  </si>
  <si>
    <t>ЗАО "Новоросцемремонт"</t>
  </si>
  <si>
    <t>2315004429</t>
  </si>
  <si>
    <t>14-01-2014 00:00:00</t>
  </si>
  <si>
    <t>26472875</t>
  </si>
  <si>
    <t>ЗАО "Пансионат "Джанхот"</t>
  </si>
  <si>
    <t>2304006760</t>
  </si>
  <si>
    <t>230401001</t>
  </si>
  <si>
    <t>26319774</t>
  </si>
  <si>
    <t>ЗАО "Пансионат "Шепси"</t>
  </si>
  <si>
    <t>2355005066</t>
  </si>
  <si>
    <t>28-08-2002 00:00:00</t>
  </si>
  <si>
    <t>26473348</t>
  </si>
  <si>
    <t>ЗАО "Полтавские консервы"</t>
  </si>
  <si>
    <t>2336017877</t>
  </si>
  <si>
    <t>233601001</t>
  </si>
  <si>
    <t>26470955</t>
  </si>
  <si>
    <t>ЗАО "Родник Кавказа"</t>
  </si>
  <si>
    <t>2338009649</t>
  </si>
  <si>
    <t>233801001</t>
  </si>
  <si>
    <t>26355148</t>
  </si>
  <si>
    <t>ЗАО "Сахарный комбинат "Тихорецкий"</t>
  </si>
  <si>
    <t>2354009290</t>
  </si>
  <si>
    <t>235401001</t>
  </si>
  <si>
    <t>15-09-2008 00:00:00</t>
  </si>
  <si>
    <t>26468645</t>
  </si>
  <si>
    <t>ЗАО "Седин-Энерго"</t>
  </si>
  <si>
    <t>2309067519</t>
  </si>
  <si>
    <t>20-07-2002 00:00:00</t>
  </si>
  <si>
    <t>26355143</t>
  </si>
  <si>
    <t>ЗАО "Тбилисский сахарный завод"</t>
  </si>
  <si>
    <t>2351007672</t>
  </si>
  <si>
    <t>30362905</t>
  </si>
  <si>
    <t>ЗАО "Швейная фабрика "Славянская"</t>
  </si>
  <si>
    <t>2349031692</t>
  </si>
  <si>
    <t>234901001</t>
  </si>
  <si>
    <t>02-06-2009 00:00:00</t>
  </si>
  <si>
    <t>26471253</t>
  </si>
  <si>
    <t>ЗАО КСП "Хуторок"</t>
  </si>
  <si>
    <t>2343012990</t>
  </si>
  <si>
    <t>08-11-2002 00:00:00</t>
  </si>
  <si>
    <t>26471268</t>
  </si>
  <si>
    <t>ЗАО имени Мичурина</t>
  </si>
  <si>
    <t>2343013168</t>
  </si>
  <si>
    <t>07-11-0002 00:00:00</t>
  </si>
  <si>
    <t>30859246</t>
  </si>
  <si>
    <t>ИП Быстрова Е.В.</t>
  </si>
  <si>
    <t>010500364387</t>
  </si>
  <si>
    <t>отсутствует</t>
  </si>
  <si>
    <t>05-06-2006 00:00:00</t>
  </si>
  <si>
    <t>28084316</t>
  </si>
  <si>
    <t>ИП Карапетян Л.К.</t>
  </si>
  <si>
    <t>231122656389</t>
  </si>
  <si>
    <t>18-05-2012 00:00:00</t>
  </si>
  <si>
    <t>31401221</t>
  </si>
  <si>
    <t>ИП Кристя Э.В.</t>
  </si>
  <si>
    <t>230800586364</t>
  </si>
  <si>
    <t>20-02-2020 00:00:00</t>
  </si>
  <si>
    <t>31437128</t>
  </si>
  <si>
    <t>ИП Степанян А.А.</t>
  </si>
  <si>
    <t>237200515903</t>
  </si>
  <si>
    <t>15-04-2020 00:00:00</t>
  </si>
  <si>
    <t>28979484</t>
  </si>
  <si>
    <t>ИП Суманц С.Э.</t>
  </si>
  <si>
    <t>231001843031</t>
  </si>
  <si>
    <t>22-06-2015 00:00:00</t>
  </si>
  <si>
    <t>28493941</t>
  </si>
  <si>
    <t>ИП Толстых А.С.</t>
  </si>
  <si>
    <t>230906355938</t>
  </si>
  <si>
    <t>06-02-2006 00:00:00</t>
  </si>
  <si>
    <t>31442630</t>
  </si>
  <si>
    <t>Индивидуальный предприниматель Соболев Алексей Михайлович</t>
  </si>
  <si>
    <t>233201344354</t>
  </si>
  <si>
    <t>21-02-2018 00:00:00</t>
  </si>
  <si>
    <t>31313857</t>
  </si>
  <si>
    <t>Индивидуальный предприниматель Штомпель С.С.</t>
  </si>
  <si>
    <t>231307078645</t>
  </si>
  <si>
    <t>01-06-2017 00:00:00</t>
  </si>
  <si>
    <t>26468807</t>
  </si>
  <si>
    <t>Ирклиевское МУМП ЖКХ</t>
  </si>
  <si>
    <t>2328017369</t>
  </si>
  <si>
    <t>18-09-2006 00:00:00</t>
  </si>
  <si>
    <t>26473021</t>
  </si>
  <si>
    <t>Кавказский завод ЖБШ филиал ОАО "БЭТ"</t>
  </si>
  <si>
    <t>7708669867</t>
  </si>
  <si>
    <t>232902001</t>
  </si>
  <si>
    <t>26468809</t>
  </si>
  <si>
    <t>Крупское МП "ЖКХ"</t>
  </si>
  <si>
    <t>2328016100</t>
  </si>
  <si>
    <t>26470953</t>
  </si>
  <si>
    <t>Крыловское МУП "Водоканал"</t>
  </si>
  <si>
    <t>2338010877</t>
  </si>
  <si>
    <t>31390214</t>
  </si>
  <si>
    <t>МАУ "Городское хозяйство"</t>
  </si>
  <si>
    <t>2369007521</t>
  </si>
  <si>
    <t>236901001</t>
  </si>
  <si>
    <t>01-12-2019 00:00:00</t>
  </si>
  <si>
    <t>31309451</t>
  </si>
  <si>
    <t>МАУ "ЖКХ"</t>
  </si>
  <si>
    <t>2369007024</t>
  </si>
  <si>
    <t>07-03-2019 00:00:00</t>
  </si>
  <si>
    <t>31291339</t>
  </si>
  <si>
    <t>МБУ "Альянс"</t>
  </si>
  <si>
    <t>2373015571</t>
  </si>
  <si>
    <t>237301001</t>
  </si>
  <si>
    <t>13-11-2018 00:00:00</t>
  </si>
  <si>
    <t>28829155</t>
  </si>
  <si>
    <t>МБУ "Батуринский исток"</t>
  </si>
  <si>
    <t>2327013266</t>
  </si>
  <si>
    <t>232701001</t>
  </si>
  <si>
    <t>21-01-2014 00:00:00</t>
  </si>
  <si>
    <t>28980747</t>
  </si>
  <si>
    <t>МБУ "Возрождение"</t>
  </si>
  <si>
    <t>2356048249</t>
  </si>
  <si>
    <t>06-07-2015 00:00:00</t>
  </si>
  <si>
    <t>28286747</t>
  </si>
  <si>
    <t>МБУ "Восхождение"</t>
  </si>
  <si>
    <t>2356048175</t>
  </si>
  <si>
    <t>21-10-2013 00:00:00</t>
  </si>
  <si>
    <t>28144159</t>
  </si>
  <si>
    <t>МБУ "Голубицкая ПЭС"</t>
  </si>
  <si>
    <t>2352045737</t>
  </si>
  <si>
    <t>21-01-2013 00:00:00</t>
  </si>
  <si>
    <t>30913267</t>
  </si>
  <si>
    <t>МБУ "Город"</t>
  </si>
  <si>
    <t>2356045992</t>
  </si>
  <si>
    <t>26-04-2017 00:00:00</t>
  </si>
  <si>
    <t>26769945</t>
  </si>
  <si>
    <t>МБУ "Исток"</t>
  </si>
  <si>
    <t>2327012248</t>
  </si>
  <si>
    <t>19-11-2010 00:00:00</t>
  </si>
  <si>
    <t>26823668</t>
  </si>
  <si>
    <t>МБУ "Коммунальник"</t>
  </si>
  <si>
    <t>2327012262</t>
  </si>
  <si>
    <t>22-11-2010 00:00:00</t>
  </si>
  <si>
    <t>28142549</t>
  </si>
  <si>
    <t>МБУ "Криница"</t>
  </si>
  <si>
    <t>2327012939</t>
  </si>
  <si>
    <t>18-12-2012 00:00:00</t>
  </si>
  <si>
    <t>28979699</t>
  </si>
  <si>
    <t>МБУ "Парк"</t>
  </si>
  <si>
    <t>2373007980</t>
  </si>
  <si>
    <t>30-06-2015 00:00:00</t>
  </si>
  <si>
    <t>26835302</t>
  </si>
  <si>
    <t>МБУ "Рассвет"</t>
  </si>
  <si>
    <t>2356048425</t>
  </si>
  <si>
    <t>26530820</t>
  </si>
  <si>
    <t>МБУ "Сервис - Новое Село"</t>
  </si>
  <si>
    <t>2327011533</t>
  </si>
  <si>
    <t>10-11-2008 00:00:00</t>
  </si>
  <si>
    <t>31096364</t>
  </si>
  <si>
    <t>МБУ "Станичник"</t>
  </si>
  <si>
    <t>2356047943</t>
  </si>
  <si>
    <t>01-09-2008 00:00:00</t>
  </si>
  <si>
    <t>28017769</t>
  </si>
  <si>
    <t>МБУ "Старт"</t>
  </si>
  <si>
    <t>2356048048</t>
  </si>
  <si>
    <t>31002897</t>
  </si>
  <si>
    <t>МКП "Аквасервис"</t>
  </si>
  <si>
    <t>2377000304</t>
  </si>
  <si>
    <t>237701001</t>
  </si>
  <si>
    <t>10-10-2017 00:00:00</t>
  </si>
  <si>
    <t>26473529</t>
  </si>
  <si>
    <t>МКП "Горизонт"</t>
  </si>
  <si>
    <t>2346015999</t>
  </si>
  <si>
    <t>11-12-2008 00:00:00</t>
  </si>
  <si>
    <t>26473383</t>
  </si>
  <si>
    <t>МКП "Михайловское"</t>
  </si>
  <si>
    <t>2339015878</t>
  </si>
  <si>
    <t>18-01-2010 00:00:00</t>
  </si>
  <si>
    <t>26530647</t>
  </si>
  <si>
    <t>МКП "Новоалексеевское"</t>
  </si>
  <si>
    <t>2339018491</t>
  </si>
  <si>
    <t>25-06-2010 00:00:00</t>
  </si>
  <si>
    <t>31223116</t>
  </si>
  <si>
    <t>МКП "Партнер"</t>
  </si>
  <si>
    <t>2377000914</t>
  </si>
  <si>
    <t>23-03-2018 00:00:00</t>
  </si>
  <si>
    <t>26473397</t>
  </si>
  <si>
    <t>МКП "Темиргоевское"</t>
  </si>
  <si>
    <t>2339015780</t>
  </si>
  <si>
    <t>26473381</t>
  </si>
  <si>
    <t>МКП "Услуга"</t>
  </si>
  <si>
    <t>2339015691</t>
  </si>
  <si>
    <t>30814132</t>
  </si>
  <si>
    <t>МКП "Услуга" Екатериновского сельского поселения Щербиновского района</t>
  </si>
  <si>
    <t>2361004208</t>
  </si>
  <si>
    <t>236101001</t>
  </si>
  <si>
    <t>28-01-2010 00:00:00</t>
  </si>
  <si>
    <t>31065850</t>
  </si>
  <si>
    <t>МКП ЖКХ "Старолеушковское сельское поселение"Павловского района</t>
  </si>
  <si>
    <t>2346016706</t>
  </si>
  <si>
    <t>01-02-2018 00:00:00</t>
  </si>
  <si>
    <t>30377609</t>
  </si>
  <si>
    <t>МКУ "АХЦ "Воронежский"</t>
  </si>
  <si>
    <t>2373008373</t>
  </si>
  <si>
    <t>01-12-2015 00:00:00</t>
  </si>
  <si>
    <t>26566036</t>
  </si>
  <si>
    <t>МКУ "Горькобалковское"</t>
  </si>
  <si>
    <t>2344014051</t>
  </si>
  <si>
    <t>10-02-2006 00:00:00</t>
  </si>
  <si>
    <t>26471322</t>
  </si>
  <si>
    <t>МКУ "Незамаевское"</t>
  </si>
  <si>
    <t>2344014005</t>
  </si>
  <si>
    <t>20-01-2006 00:00:00</t>
  </si>
  <si>
    <t>26471324</t>
  </si>
  <si>
    <t>МКУ "Новоивановское"</t>
  </si>
  <si>
    <t>2344013996</t>
  </si>
  <si>
    <t>26471310</t>
  </si>
  <si>
    <t>МКУ "Южное"</t>
  </si>
  <si>
    <t>2344013971</t>
  </si>
  <si>
    <t>16-01-2006 00:00:00</t>
  </si>
  <si>
    <t>26825665</t>
  </si>
  <si>
    <t>МКУП "Сельское хозяйство"</t>
  </si>
  <si>
    <t>2343018825</t>
  </si>
  <si>
    <t>24-01-2007 00:00:00</t>
  </si>
  <si>
    <t>26795664</t>
  </si>
  <si>
    <t>МООО "Мичуринское ЖКХ"</t>
  </si>
  <si>
    <t>2330040118</t>
  </si>
  <si>
    <t>26468848</t>
  </si>
  <si>
    <t>МООО "Пластуновское ЖКХ"</t>
  </si>
  <si>
    <t>2330035319</t>
  </si>
  <si>
    <t>26473008</t>
  </si>
  <si>
    <t>МП "Водоканал"</t>
  </si>
  <si>
    <t>2329018887</t>
  </si>
  <si>
    <t>232901001</t>
  </si>
  <si>
    <t>26470943</t>
  </si>
  <si>
    <t>МП "ЖКХ" Красноармейского района</t>
  </si>
  <si>
    <t>2336001098</t>
  </si>
  <si>
    <t>26473443</t>
  </si>
  <si>
    <t>МУ "Импульс"</t>
  </si>
  <si>
    <t>2344013989</t>
  </si>
  <si>
    <t>19-01-2006 00:00:00</t>
  </si>
  <si>
    <t>26471313</t>
  </si>
  <si>
    <t>МУ "Калниболотское"</t>
  </si>
  <si>
    <t>2344014020</t>
  </si>
  <si>
    <t>27-01-2007 00:00:00</t>
  </si>
  <si>
    <t>26647606</t>
  </si>
  <si>
    <t>МУ "Комсомолец"</t>
  </si>
  <si>
    <t>2361003532</t>
  </si>
  <si>
    <t>26471318</t>
  </si>
  <si>
    <t>МУ "Кубанское хозяйственное объединение"</t>
  </si>
  <si>
    <t>2344013964</t>
  </si>
  <si>
    <t>13-01-2006 00:00:00</t>
  </si>
  <si>
    <t>27991850</t>
  </si>
  <si>
    <t>МУ МП "Предгорье" ст. Упорной</t>
  </si>
  <si>
    <t>2374000017</t>
  </si>
  <si>
    <t>237401001</t>
  </si>
  <si>
    <t>06-11-2012 00:00:00</t>
  </si>
  <si>
    <t>28458494</t>
  </si>
  <si>
    <t>МУ МПКХ "Луч"</t>
  </si>
  <si>
    <t>2374000881</t>
  </si>
  <si>
    <t>01-01-2014 00:00:00</t>
  </si>
  <si>
    <t>26470983</t>
  </si>
  <si>
    <t>МУ МПКХ ст.Ахметовской</t>
  </si>
  <si>
    <t>2314019292</t>
  </si>
  <si>
    <t>231401001</t>
  </si>
  <si>
    <t>28815209</t>
  </si>
  <si>
    <t>МУ МПКХ ст.Владимирской</t>
  </si>
  <si>
    <t>2314019302</t>
  </si>
  <si>
    <t>07-07-2006 00:00:00</t>
  </si>
  <si>
    <t>26355073</t>
  </si>
  <si>
    <t>МУ МПКХ ст.Вознесенской</t>
  </si>
  <si>
    <t>2314019278</t>
  </si>
  <si>
    <t>26471081</t>
  </si>
  <si>
    <t>МУ МПКХ ст.Чамлыкской</t>
  </si>
  <si>
    <t>2314019285</t>
  </si>
  <si>
    <t>26470996</t>
  </si>
  <si>
    <t>МУ МПКХ х.Первая Синюха</t>
  </si>
  <si>
    <t>2314019493</t>
  </si>
  <si>
    <t>26471225</t>
  </si>
  <si>
    <t>МУКП "Жилкомхоз" Костромское"</t>
  </si>
  <si>
    <t>2342016705</t>
  </si>
  <si>
    <t>234201001</t>
  </si>
  <si>
    <t>09-08-2006 00:00:00</t>
  </si>
  <si>
    <t>26468805</t>
  </si>
  <si>
    <t>МУМП ЖКХ "Газырское"</t>
  </si>
  <si>
    <t>2328014600</t>
  </si>
  <si>
    <t>28137056</t>
  </si>
  <si>
    <t>МУМПКХ Каладжинского сельского поселения</t>
  </si>
  <si>
    <t>2314025722</t>
  </si>
  <si>
    <t>26355016</t>
  </si>
  <si>
    <t>МУП  "Ейские тепловые сети"</t>
  </si>
  <si>
    <t>2306009759</t>
  </si>
  <si>
    <t>230601001</t>
  </si>
  <si>
    <t>28951496</t>
  </si>
  <si>
    <t>МУП  "Федоровский водоканал"</t>
  </si>
  <si>
    <t>2323032500</t>
  </si>
  <si>
    <t>09-02-2015 00:00:00</t>
  </si>
  <si>
    <t>26471364</t>
  </si>
  <si>
    <t>МУП  ЖКХ "Новолеушковское"</t>
  </si>
  <si>
    <t>2346014900</t>
  </si>
  <si>
    <t>30-11-2006 00:00:00</t>
  </si>
  <si>
    <t>28951503</t>
  </si>
  <si>
    <t>МУП " ЖКХ Березанское"</t>
  </si>
  <si>
    <t>2362000559</t>
  </si>
  <si>
    <t>236201001</t>
  </si>
  <si>
    <t>15-01-2015 00:00:00</t>
  </si>
  <si>
    <t>30884848</t>
  </si>
  <si>
    <t>МУП "Батуринский исток"</t>
  </si>
  <si>
    <t>2327014407</t>
  </si>
  <si>
    <t>28-12-2016 00:00:00</t>
  </si>
  <si>
    <t>26468703</t>
  </si>
  <si>
    <t>МУП "Белоглинский водоканал"</t>
  </si>
  <si>
    <t>2326007647</t>
  </si>
  <si>
    <t>232601001</t>
  </si>
  <si>
    <t>26-09-2005 00:00:00</t>
  </si>
  <si>
    <t>26471220</t>
  </si>
  <si>
    <t>МУП "Бесленеевское"</t>
  </si>
  <si>
    <t>2342016455</t>
  </si>
  <si>
    <t>21-04-2006 00:00:00</t>
  </si>
  <si>
    <t>28543804</t>
  </si>
  <si>
    <t>МУП "Благоустройство"</t>
  </si>
  <si>
    <t>2334020232</t>
  </si>
  <si>
    <t>233401001</t>
  </si>
  <si>
    <t>07-05-2014 00:00:00</t>
  </si>
  <si>
    <t>30431947</t>
  </si>
  <si>
    <t>2343009549</t>
  </si>
  <si>
    <t>11-01-2016 00:00:00</t>
  </si>
  <si>
    <t>30920028</t>
  </si>
  <si>
    <t>МУП "Благоустройство-Услуга"</t>
  </si>
  <si>
    <t>2339014345</t>
  </si>
  <si>
    <t>09-06-2017 00:00:00</t>
  </si>
  <si>
    <t>26470967</t>
  </si>
  <si>
    <t>МУП "Варениковское коммунальное хозяйство"</t>
  </si>
  <si>
    <t>2337032846</t>
  </si>
  <si>
    <t>233701001</t>
  </si>
  <si>
    <t>26760633</t>
  </si>
  <si>
    <t>МУП "Варнавинское"</t>
  </si>
  <si>
    <t>2323027035</t>
  </si>
  <si>
    <t>10-10-2007 00:00:00</t>
  </si>
  <si>
    <t>28535760</t>
  </si>
  <si>
    <t>МУП "Водоканал Тбилисского района"</t>
  </si>
  <si>
    <t>2364010231</t>
  </si>
  <si>
    <t>236401001</t>
  </si>
  <si>
    <t>23-06-2014 00:00:00</t>
  </si>
  <si>
    <t>28136324</t>
  </si>
  <si>
    <t>МУП "Водоканал города Новороссийска"</t>
  </si>
  <si>
    <t>2315178760</t>
  </si>
  <si>
    <t>26471374</t>
  </si>
  <si>
    <t>МУП "Водоканал"</t>
  </si>
  <si>
    <t>2347001036</t>
  </si>
  <si>
    <t>07-10-2002 00:00:00</t>
  </si>
  <si>
    <t>31324012</t>
  </si>
  <si>
    <t>МУП "Водоканал" Кропоткинского городского поселения</t>
  </si>
  <si>
    <t>2364017910</t>
  </si>
  <si>
    <t>04-04-2019 00:00:00</t>
  </si>
  <si>
    <t>26470978</t>
  </si>
  <si>
    <t>МУП "Водоканал" города Лабинска</t>
  </si>
  <si>
    <t>2314019408</t>
  </si>
  <si>
    <t>28153653</t>
  </si>
  <si>
    <t>МУП "Водопроводные сети"</t>
  </si>
  <si>
    <t>2350012415</t>
  </si>
  <si>
    <t>235001001</t>
  </si>
  <si>
    <t>24-12-2012 00:00:00</t>
  </si>
  <si>
    <t>28455329</t>
  </si>
  <si>
    <t>МУП "Восточное"</t>
  </si>
  <si>
    <t>2346018044</t>
  </si>
  <si>
    <t>19-11-2013 00:00:00</t>
  </si>
  <si>
    <t>27183657</t>
  </si>
  <si>
    <t>МУП "Выселковские коммунальные системы"</t>
  </si>
  <si>
    <t>2328000573</t>
  </si>
  <si>
    <t>24-06-2011 00:00:00</t>
  </si>
  <si>
    <t>26468711</t>
  </si>
  <si>
    <t>МУП "Горводоканал"</t>
  </si>
  <si>
    <t>2303024332</t>
  </si>
  <si>
    <t>230301001</t>
  </si>
  <si>
    <t>26402694</t>
  </si>
  <si>
    <t>МУП "Горжилкомхоз"</t>
  </si>
  <si>
    <t>2339014867</t>
  </si>
  <si>
    <t>13-08-2009 00:00:00</t>
  </si>
  <si>
    <t>30349482</t>
  </si>
  <si>
    <t>МУП "Динком "ТЕПЛО"</t>
  </si>
  <si>
    <t>2373008912</t>
  </si>
  <si>
    <t>01-08-2015 00:00:00</t>
  </si>
  <si>
    <t>28981442</t>
  </si>
  <si>
    <t>МУП "Дмитриевское"</t>
  </si>
  <si>
    <t>2364012158</t>
  </si>
  <si>
    <t>16-04-2015 00:00:00</t>
  </si>
  <si>
    <t>28487284</t>
  </si>
  <si>
    <t>МУП "Должанское"</t>
  </si>
  <si>
    <t>2361010917</t>
  </si>
  <si>
    <t>25-02-2014 00:00:00</t>
  </si>
  <si>
    <t>26471614</t>
  </si>
  <si>
    <t>МУП "Дружба"</t>
  </si>
  <si>
    <t>2357006611</t>
  </si>
  <si>
    <t>26468685</t>
  </si>
  <si>
    <t>МУП "ЖКХ "Холмское"</t>
  </si>
  <si>
    <t>2323000330</t>
  </si>
  <si>
    <t>30-12-2002 00:00:00</t>
  </si>
  <si>
    <t>30803692</t>
  </si>
  <si>
    <t>МУП "ЖКХ Алексее - Тенгинское"</t>
  </si>
  <si>
    <t>2364013514</t>
  </si>
  <si>
    <t>01-03-2016 00:00:00</t>
  </si>
  <si>
    <t>26355149</t>
  </si>
  <si>
    <t>МУП "ЖКХ Архангельского сельского поселения Тихорецкого района"</t>
  </si>
  <si>
    <t>2354009580</t>
  </si>
  <si>
    <t>30803686</t>
  </si>
  <si>
    <t>МУП "ЖКХ Марьинское"</t>
  </si>
  <si>
    <t>2364013458</t>
  </si>
  <si>
    <t>26-02-2016 00:00:00</t>
  </si>
  <si>
    <t>26473768</t>
  </si>
  <si>
    <t>МУП "ЖКХ Небугского сельского поселения"</t>
  </si>
  <si>
    <t>2365003131</t>
  </si>
  <si>
    <t>236501001</t>
  </si>
  <si>
    <t>26-05-2006 00:00:00</t>
  </si>
  <si>
    <t>28860886</t>
  </si>
  <si>
    <t>МУП "ЖКХ Новоплатнировское"</t>
  </si>
  <si>
    <t>2341016893</t>
  </si>
  <si>
    <t>234101001</t>
  </si>
  <si>
    <t>21-05-2014 00:00:00</t>
  </si>
  <si>
    <t>27892167</t>
  </si>
  <si>
    <t>МУП "ЖКХ Тбилисского сельского поселения Тбилисского района"</t>
  </si>
  <si>
    <t>2364007045</t>
  </si>
  <si>
    <t>27-07-2012 00:00:00</t>
  </si>
  <si>
    <t>26406417</t>
  </si>
  <si>
    <t>МУП "ЖКХ Терновского сельского поселения Тихорецкого района"</t>
  </si>
  <si>
    <t>2354009780</t>
  </si>
  <si>
    <t>13-10-2009 00:00:00</t>
  </si>
  <si>
    <t>30377855</t>
  </si>
  <si>
    <t>МУП "ЖКХ Тихорецкого района"</t>
  </si>
  <si>
    <t>2360008633</t>
  </si>
  <si>
    <t>236001001</t>
  </si>
  <si>
    <t>11-12-2015 00:00:00</t>
  </si>
  <si>
    <t>26355160</t>
  </si>
  <si>
    <t>МУП "ЖКХ г. Туапсе"</t>
  </si>
  <si>
    <t>2365001416</t>
  </si>
  <si>
    <t>21-03-2005 00:00:00</t>
  </si>
  <si>
    <t>26470929</t>
  </si>
  <si>
    <t>МУП "ЖКХ" Журавского поселения</t>
  </si>
  <si>
    <t>2335014760</t>
  </si>
  <si>
    <t>26473342</t>
  </si>
  <si>
    <t>МУП "ЖКХ" Пролетарского сельского поселения</t>
  </si>
  <si>
    <t>2335014584</t>
  </si>
  <si>
    <t>26473344</t>
  </si>
  <si>
    <t>МУП "ЖКХ" Раздольненского сельского поселения</t>
  </si>
  <si>
    <t>2335014591</t>
  </si>
  <si>
    <t>26473346</t>
  </si>
  <si>
    <t>МУП "ЖКХ" Сергиевского сельского поселения</t>
  </si>
  <si>
    <t>2335014601</t>
  </si>
  <si>
    <t>26473664</t>
  </si>
  <si>
    <t>МУП "ЖКХ-Курчанское"</t>
  </si>
  <si>
    <t>2352033379</t>
  </si>
  <si>
    <t>14-01-2008 00:00:00</t>
  </si>
  <si>
    <t>28953464</t>
  </si>
  <si>
    <t>МУП "Западное ЖКХ"</t>
  </si>
  <si>
    <t>2341016131</t>
  </si>
  <si>
    <t>27-10-2011 00:00:00</t>
  </si>
  <si>
    <t>30851087</t>
  </si>
  <si>
    <t>МУП "Исток"</t>
  </si>
  <si>
    <t>2327013996</t>
  </si>
  <si>
    <t>20-10-2015 00:00:00</t>
  </si>
  <si>
    <t>30912373</t>
  </si>
  <si>
    <t>МУП "Казанское"</t>
  </si>
  <si>
    <t>2364015247</t>
  </si>
  <si>
    <t>04-05-2017 00:00:00</t>
  </si>
  <si>
    <t>30873875</t>
  </si>
  <si>
    <t>МУП "Коммунальник"</t>
  </si>
  <si>
    <t>2327014005</t>
  </si>
  <si>
    <t>28-10-2015 00:00:00</t>
  </si>
  <si>
    <t>28263633</t>
  </si>
  <si>
    <t>МУП "Коммунальные услуги"</t>
  </si>
  <si>
    <t>2350012486</t>
  </si>
  <si>
    <t>28-02-2013 00:00:00</t>
  </si>
  <si>
    <t>28817209</t>
  </si>
  <si>
    <t>МУП "Коммунальщик",  Сладковское сельское поселение Лабинский район</t>
  </si>
  <si>
    <t>2374980052</t>
  </si>
  <si>
    <t>26471601</t>
  </si>
  <si>
    <t>МУП "Кубанское"</t>
  </si>
  <si>
    <t>2357006717</t>
  </si>
  <si>
    <t>11-02-2008 00:00:00</t>
  </si>
  <si>
    <t>26470809</t>
  </si>
  <si>
    <t>МУП "Куйбышевское ЖКХ"</t>
  </si>
  <si>
    <t>2333011676</t>
  </si>
  <si>
    <t>233301001</t>
  </si>
  <si>
    <t>26473315</t>
  </si>
  <si>
    <t>МУП "Лосевское"</t>
  </si>
  <si>
    <t>2332017227</t>
  </si>
  <si>
    <t>233201001</t>
  </si>
  <si>
    <t>11-12-2006 00:00:00</t>
  </si>
  <si>
    <t>26471237</t>
  </si>
  <si>
    <t>МУП "Махошевское"</t>
  </si>
  <si>
    <t>2342016462</t>
  </si>
  <si>
    <t>26-04-2006 00:00:00</t>
  </si>
  <si>
    <t>28435983</t>
  </si>
  <si>
    <t>МУП "Мирское"</t>
  </si>
  <si>
    <t>2364007863</t>
  </si>
  <si>
    <t>04-12-2012 00:00:00</t>
  </si>
  <si>
    <t>26471193</t>
  </si>
  <si>
    <t>МУП "Мостводоканал"</t>
  </si>
  <si>
    <t>2342016399</t>
  </si>
  <si>
    <t>24-03-2006 00:00:00</t>
  </si>
  <si>
    <t>26475790</t>
  </si>
  <si>
    <t>МУП "Новодмитриевское ЖКХ"</t>
  </si>
  <si>
    <t>2348029330</t>
  </si>
  <si>
    <t>234801001</t>
  </si>
  <si>
    <t>13-04-2009 00:00:00</t>
  </si>
  <si>
    <t>26471258</t>
  </si>
  <si>
    <t>МУП "Новокубанский городской водоканал"</t>
  </si>
  <si>
    <t>2343015616</t>
  </si>
  <si>
    <t>31296655</t>
  </si>
  <si>
    <t>МУП "Новомихайловское ВКХ"</t>
  </si>
  <si>
    <t>2365027333</t>
  </si>
  <si>
    <t>31073938</t>
  </si>
  <si>
    <t>МУП "Новомихайловское благоустройство и архитектура"</t>
  </si>
  <si>
    <t>2365014172</t>
  </si>
  <si>
    <t>01-03-2018 00:00:00</t>
  </si>
  <si>
    <t>26530408</t>
  </si>
  <si>
    <t>МУП "Новый путь"</t>
  </si>
  <si>
    <t>2343019459</t>
  </si>
  <si>
    <t>05-02-2008 00:00:00</t>
  </si>
  <si>
    <t>26468697</t>
  </si>
  <si>
    <t>МУП "Ольгинское ЖКХ"</t>
  </si>
  <si>
    <t>2323024764</t>
  </si>
  <si>
    <t>19-12-2005 00:00:00</t>
  </si>
  <si>
    <t>26471610</t>
  </si>
  <si>
    <t>МУП "Параллель"</t>
  </si>
  <si>
    <t>2357006587</t>
  </si>
  <si>
    <t>31436599</t>
  </si>
  <si>
    <t>МУП "Первореченское"</t>
  </si>
  <si>
    <t>2373018188</t>
  </si>
  <si>
    <t>17-07-2020 00:00:00</t>
  </si>
  <si>
    <t>27115749</t>
  </si>
  <si>
    <t>МУП "Песчаное ЖКХ"</t>
  </si>
  <si>
    <t>2364001935</t>
  </si>
  <si>
    <t>12-09-2012 00:00:00</t>
  </si>
  <si>
    <t>27690149</t>
  </si>
  <si>
    <t>МУП "По благоустройству территории Ванновского сельского поселения Тбилисского района"</t>
  </si>
  <si>
    <t>2351012295</t>
  </si>
  <si>
    <t>01-03-2012 00:00:00</t>
  </si>
  <si>
    <t>30803716</t>
  </si>
  <si>
    <t>МУП "По благоустройству территории Геймановского сельского поселения Тбилисского района"</t>
  </si>
  <si>
    <t>2364013440</t>
  </si>
  <si>
    <t>04-02-2016 00:00:00</t>
  </si>
  <si>
    <t>27115698</t>
  </si>
  <si>
    <t>МУП "По благоустройству территории Ловлинского сельского поселения"</t>
  </si>
  <si>
    <t>2351012062</t>
  </si>
  <si>
    <t>12-09-2011 00:00:00</t>
  </si>
  <si>
    <t>26760273</t>
  </si>
  <si>
    <t>МУП "По благоустройству территории Нововладимирского сельского поселения"</t>
  </si>
  <si>
    <t>2351011647</t>
  </si>
  <si>
    <t>02-02-2011 00:00:00</t>
  </si>
  <si>
    <t>26477065</t>
  </si>
  <si>
    <t>МУП "Поселенческий водопровод"</t>
  </si>
  <si>
    <t>2360002180</t>
  </si>
  <si>
    <t>30395497</t>
  </si>
  <si>
    <t>МУП "Привольное"</t>
  </si>
  <si>
    <t>2364012662</t>
  </si>
  <si>
    <t>01-01-2016 00:00:00</t>
  </si>
  <si>
    <t>26471200</t>
  </si>
  <si>
    <t>МУП "Псебайводоканал"</t>
  </si>
  <si>
    <t>2342016423</t>
  </si>
  <si>
    <t>30-03-2006 00:00:00</t>
  </si>
  <si>
    <t>27581124</t>
  </si>
  <si>
    <t>МУП "Райводоканал"</t>
  </si>
  <si>
    <t>2365018106</t>
  </si>
  <si>
    <t>20-05-2011 00:00:00</t>
  </si>
  <si>
    <t>26532108</t>
  </si>
  <si>
    <t>МУП "Ресурс"</t>
  </si>
  <si>
    <t>2357006040</t>
  </si>
  <si>
    <t>19-08-2010 00:00:00</t>
  </si>
  <si>
    <t>26468834</t>
  </si>
  <si>
    <t>МУП "Родник"</t>
  </si>
  <si>
    <t>2330016852</t>
  </si>
  <si>
    <t>26468858</t>
  </si>
  <si>
    <t>МУП "Родное подворье"</t>
  </si>
  <si>
    <t>2330032780</t>
  </si>
  <si>
    <t>27678020</t>
  </si>
  <si>
    <t>МУП "Советское МКХ"</t>
  </si>
  <si>
    <t>2372001880</t>
  </si>
  <si>
    <t>237201001</t>
  </si>
  <si>
    <t>14-02-2012 00:00:00</t>
  </si>
  <si>
    <t>26473430</t>
  </si>
  <si>
    <t>МУП "Стимул"</t>
  </si>
  <si>
    <t>2343019385</t>
  </si>
  <si>
    <t>30-11-2007 00:00:00</t>
  </si>
  <si>
    <t>26473640</t>
  </si>
  <si>
    <t>МУП "ТУ ЖКХ"</t>
  </si>
  <si>
    <t>2352040305</t>
  </si>
  <si>
    <t>12-12-2006 00:00:00</t>
  </si>
  <si>
    <t>26468913</t>
  </si>
  <si>
    <t>МУП "Тепловодокомплекс Темижбекский"</t>
  </si>
  <si>
    <t>2332017202</t>
  </si>
  <si>
    <t>16-11-2006 00:00:00</t>
  </si>
  <si>
    <t>26473414</t>
  </si>
  <si>
    <t>МУП "Унароковское"</t>
  </si>
  <si>
    <t>2342018004</t>
  </si>
  <si>
    <t>09-10-2008 00:00:00</t>
  </si>
  <si>
    <t>26471618</t>
  </si>
  <si>
    <t>МУП "Уруп"</t>
  </si>
  <si>
    <t>2357006690</t>
  </si>
  <si>
    <t>28455403</t>
  </si>
  <si>
    <t>МУП "Успенский водоканал"</t>
  </si>
  <si>
    <t>2372006937</t>
  </si>
  <si>
    <t>02-10-2013 00:00:00</t>
  </si>
  <si>
    <t>26472870</t>
  </si>
  <si>
    <t>МУП "Успенское хозяйственное объединение"</t>
  </si>
  <si>
    <t>2326008400</t>
  </si>
  <si>
    <t>18-10-2007 00:00:00</t>
  </si>
  <si>
    <t>26473575</t>
  </si>
  <si>
    <t>МУП "Уют"</t>
  </si>
  <si>
    <t>2347013031</t>
  </si>
  <si>
    <t>26-06-2007 00:00:00</t>
  </si>
  <si>
    <t>26468705</t>
  </si>
  <si>
    <t>МУП "Центральное хозяйственное объединение"</t>
  </si>
  <si>
    <t>2326008175</t>
  </si>
  <si>
    <t>28-09-2006 00:00:00</t>
  </si>
  <si>
    <t>30855275</t>
  </si>
  <si>
    <t>МУП "Чепигинское"</t>
  </si>
  <si>
    <t>2327014340</t>
  </si>
  <si>
    <t>14-11-2016 00:00:00</t>
  </si>
  <si>
    <t>26468864</t>
  </si>
  <si>
    <t>МУП "ЮГ"</t>
  </si>
  <si>
    <t>2330022454</t>
  </si>
  <si>
    <t>26471244</t>
  </si>
  <si>
    <t>МУП "Ярославское"</t>
  </si>
  <si>
    <t>2342016416</t>
  </si>
  <si>
    <t>28133583</t>
  </si>
  <si>
    <t>МУП «Водоканал»</t>
  </si>
  <si>
    <t>2360006114</t>
  </si>
  <si>
    <t>12-12-2012 00:00:00</t>
  </si>
  <si>
    <t>26471231</t>
  </si>
  <si>
    <t>МУП «Водоканал» Краснокутского с/п</t>
  </si>
  <si>
    <t>2342016374</t>
  </si>
  <si>
    <t>21-03-2006 00:00:00</t>
  </si>
  <si>
    <t>28445741</t>
  </si>
  <si>
    <t>МУП «ЖКХ Бородинское»</t>
  </si>
  <si>
    <t>2347015670</t>
  </si>
  <si>
    <t>14-08-2013 00:00:00</t>
  </si>
  <si>
    <t>26468215</t>
  </si>
  <si>
    <t>МУП ВКХ "Водоканал"</t>
  </si>
  <si>
    <t>2311014031</t>
  </si>
  <si>
    <t>28-10-2002 00:00:00</t>
  </si>
  <si>
    <t>30395432</t>
  </si>
  <si>
    <t>МУП ЖКХ "Атаманское"</t>
  </si>
  <si>
    <t>2346017795</t>
  </si>
  <si>
    <t>26471203</t>
  </si>
  <si>
    <t>МУП ЖКХ "Беноковское"</t>
  </si>
  <si>
    <t>2342016670</t>
  </si>
  <si>
    <t>07-08-2006 00:00:00</t>
  </si>
  <si>
    <t>26473568</t>
  </si>
  <si>
    <t>МУП ЖКХ "Бриньковское"</t>
  </si>
  <si>
    <t>2347013296</t>
  </si>
  <si>
    <t>14-02-2008 00:00:00</t>
  </si>
  <si>
    <t>26471178</t>
  </si>
  <si>
    <t>МУП ЖКХ "Восточное"</t>
  </si>
  <si>
    <t>2341013973</t>
  </si>
  <si>
    <t>25-07-2007 00:00:00</t>
  </si>
  <si>
    <t>26468605</t>
  </si>
  <si>
    <t>МУП ЖКХ "Корсунское"</t>
  </si>
  <si>
    <t>2312091310</t>
  </si>
  <si>
    <t>20-12-2002 00:00:00</t>
  </si>
  <si>
    <t>28270526</t>
  </si>
  <si>
    <t>МУП ЖКХ "Незаймановский"</t>
  </si>
  <si>
    <t>2369001897</t>
  </si>
  <si>
    <t>15-04-2013 00:00:00</t>
  </si>
  <si>
    <t>26473531</t>
  </si>
  <si>
    <t>МУП ЖКХ "Новопетровское сельское поселение"</t>
  </si>
  <si>
    <t>2346016079</t>
  </si>
  <si>
    <t>13-05-2009 00:00:00</t>
  </si>
  <si>
    <t>28953169</t>
  </si>
  <si>
    <t>МУП ЖКХ "Образцовое"</t>
  </si>
  <si>
    <t>2341013557</t>
  </si>
  <si>
    <t>26473570</t>
  </si>
  <si>
    <t>МУП ЖКХ "Ольгинское"</t>
  </si>
  <si>
    <t>2347012870</t>
  </si>
  <si>
    <t>18-03-2007 00:00:00</t>
  </si>
  <si>
    <t>26471240</t>
  </si>
  <si>
    <t>МУП ЖКХ "Переправненское"</t>
  </si>
  <si>
    <t>2342016695</t>
  </si>
  <si>
    <t>08-08-2006 00:00:00</t>
  </si>
  <si>
    <t>28446089</t>
  </si>
  <si>
    <t>МУП ЖКХ "Поселковое"</t>
  </si>
  <si>
    <t>2369002347</t>
  </si>
  <si>
    <t>03-10-2013 00:00:00</t>
  </si>
  <si>
    <t>26473572</t>
  </si>
  <si>
    <t>МУП ЖКХ "Приазовское"</t>
  </si>
  <si>
    <t>2347012951</t>
  </si>
  <si>
    <t>27-04-2007 00:00:00</t>
  </si>
  <si>
    <t>26473537</t>
  </si>
  <si>
    <t>МУП ЖКХ "Северное"</t>
  </si>
  <si>
    <t>2346015950</t>
  </si>
  <si>
    <t>08-12-2008 00:00:00</t>
  </si>
  <si>
    <t>26471370</t>
  </si>
  <si>
    <t>МУП ЖКХ "Среднечелбасское сельское поселение"</t>
  </si>
  <si>
    <t>2346015533</t>
  </si>
  <si>
    <t>26-12-2007 00:00:00</t>
  </si>
  <si>
    <t>26473336</t>
  </si>
  <si>
    <t>МУП ЖКХ "Станица"</t>
  </si>
  <si>
    <t>2335065067</t>
  </si>
  <si>
    <t>28829908</t>
  </si>
  <si>
    <t>МУП ЖКХ "Универсал плюс"</t>
  </si>
  <si>
    <t>2369003044</t>
  </si>
  <si>
    <t>09-07-2014 00:00:00</t>
  </si>
  <si>
    <t>28038493</t>
  </si>
  <si>
    <t>МУП ЖКХ «Кубанец»</t>
  </si>
  <si>
    <t>2369001270</t>
  </si>
  <si>
    <t>09-06-2012 00:00:00</t>
  </si>
  <si>
    <t>26468852</t>
  </si>
  <si>
    <t>МУП ЖКХ Нововеличковское</t>
  </si>
  <si>
    <t>2330034763</t>
  </si>
  <si>
    <t>26406092</t>
  </si>
  <si>
    <t>МУП ЖКХ Павловского сельского поселения Павловского района</t>
  </si>
  <si>
    <t>2346001210</t>
  </si>
  <si>
    <t>22-11-2001 00:00:00</t>
  </si>
  <si>
    <t>26470888</t>
  </si>
  <si>
    <t>МУП Кореновского городского поселения "ЖКХ"</t>
  </si>
  <si>
    <t>2335013397</t>
  </si>
  <si>
    <t>26528220</t>
  </si>
  <si>
    <t>МУП МО Курганинский район "Курганинсктеплоэнерго"</t>
  </si>
  <si>
    <t>2339017924</t>
  </si>
  <si>
    <t>15-06-2013 00:00:00</t>
  </si>
  <si>
    <t>28142566</t>
  </si>
  <si>
    <t>МУП МО Староминский район  "Служба водоснабжения"</t>
  </si>
  <si>
    <t>2350012430</t>
  </si>
  <si>
    <t>25-12-2012 00:00:00</t>
  </si>
  <si>
    <t>31402662</t>
  </si>
  <si>
    <t>МУП МО Усть-Лабинского района "Водоканал"</t>
  </si>
  <si>
    <t>2373017106</t>
  </si>
  <si>
    <t>26473559</t>
  </si>
  <si>
    <t>МУП НП «Водоканал»</t>
  </si>
  <si>
    <t>2347013024</t>
  </si>
  <si>
    <t>14-06-2007 00:00:00</t>
  </si>
  <si>
    <t>26473338</t>
  </si>
  <si>
    <t>МУП Новоберезанского сельского поселения Кореновского района "ЖКХ"</t>
  </si>
  <si>
    <t>2335014619</t>
  </si>
  <si>
    <t>26470850</t>
  </si>
  <si>
    <t>МУП Новоминского сельского поселения "Благоустройство"</t>
  </si>
  <si>
    <t>2334020225</t>
  </si>
  <si>
    <t>28511968</t>
  </si>
  <si>
    <t>МУП Новоясенского сельского поселения Староминского района "Коммунальные услуги"</t>
  </si>
  <si>
    <t>2350012662</t>
  </si>
  <si>
    <t>31-10-2013 00:00:00</t>
  </si>
  <si>
    <t>26473340</t>
  </si>
  <si>
    <t>МУП Платнировский "Универсал"</t>
  </si>
  <si>
    <t>2335014626</t>
  </si>
  <si>
    <t>31193574</t>
  </si>
  <si>
    <t>МУП РСП БР "Рязанское"</t>
  </si>
  <si>
    <t>2368010842</t>
  </si>
  <si>
    <t>236801001</t>
  </si>
  <si>
    <t>11-09-2018 00:00:00</t>
  </si>
  <si>
    <t>26473579</t>
  </si>
  <si>
    <t>МУП СП "Благоустройство"</t>
  </si>
  <si>
    <t>2347012888</t>
  </si>
  <si>
    <t>26355118</t>
  </si>
  <si>
    <t>МУП ТВК "Кавказский"</t>
  </si>
  <si>
    <t>2332017210</t>
  </si>
  <si>
    <t>17-11-2006 00:00:00</t>
  </si>
  <si>
    <t>26471516</t>
  </si>
  <si>
    <t>МУП ТГП ТР "Водоканал"</t>
  </si>
  <si>
    <t>2321003007</t>
  </si>
  <si>
    <t>14-01-2010 00:00:00</t>
  </si>
  <si>
    <t>31438659</t>
  </si>
  <si>
    <t>МУП ТГП ТР "Темрюк-Водоканал"</t>
  </si>
  <si>
    <t>2352056640</t>
  </si>
  <si>
    <t>17-08-2020 00:00:00</t>
  </si>
  <si>
    <t>31437116</t>
  </si>
  <si>
    <t>МУП ЧСП БР "Черниговское"</t>
  </si>
  <si>
    <t>2368013480</t>
  </si>
  <si>
    <t>26-03-2020 00:00:00</t>
  </si>
  <si>
    <t>30371584</t>
  </si>
  <si>
    <t>МУП Челбасского сельского поселения Каневского района "Родник"</t>
  </si>
  <si>
    <t>2334025689</t>
  </si>
  <si>
    <t>01-11-2015 00:00:00</t>
  </si>
  <si>
    <t>28817197</t>
  </si>
  <si>
    <t>МУП ШСП ТР "ДорБлагоустройство"</t>
  </si>
  <si>
    <t>2365019237</t>
  </si>
  <si>
    <t>28446276</t>
  </si>
  <si>
    <t>МУП г. Горячий Ключ "Водоканал"</t>
  </si>
  <si>
    <t>2305028371</t>
  </si>
  <si>
    <t>230501001</t>
  </si>
  <si>
    <t>30849293</t>
  </si>
  <si>
    <t>МУП г.Сочи "Водоканал"</t>
  </si>
  <si>
    <t>2320242443</t>
  </si>
  <si>
    <t>232001001</t>
  </si>
  <si>
    <t>26468206</t>
  </si>
  <si>
    <t>МУП муниципального образования город-курорт Геленджик "Водопроводно-канализационное хозяйство"</t>
  </si>
  <si>
    <t>2304012611</t>
  </si>
  <si>
    <t>26355051</t>
  </si>
  <si>
    <t>МУП совхоз "Прогресс"</t>
  </si>
  <si>
    <t>2311030611</t>
  </si>
  <si>
    <t>10-01-2003 00:00:00</t>
  </si>
  <si>
    <t>26468687</t>
  </si>
  <si>
    <t>МУП"ЖКХ"Мингрельское"</t>
  </si>
  <si>
    <t>2323024500</t>
  </si>
  <si>
    <t>18-11-2005 00:00:00</t>
  </si>
  <si>
    <t>26471176</t>
  </si>
  <si>
    <t>МУПЖКХ "Коммунальщик"</t>
  </si>
  <si>
    <t>2341014624</t>
  </si>
  <si>
    <t>01-08-2008 00:00:00</t>
  </si>
  <si>
    <t>28860779</t>
  </si>
  <si>
    <t>МУПЖКХ "Октябрьский"</t>
  </si>
  <si>
    <t>2341016886</t>
  </si>
  <si>
    <t>14-05-2014 00:00:00</t>
  </si>
  <si>
    <t>26355129</t>
  </si>
  <si>
    <t>МУПЖКХ "Первомайское", Ленинградский район</t>
  </si>
  <si>
    <t>2341013229</t>
  </si>
  <si>
    <t>12-07-2006 00:00:00</t>
  </si>
  <si>
    <t>30478735</t>
  </si>
  <si>
    <t>МХО ООО "Крюковский водозабор"</t>
  </si>
  <si>
    <t>2348037363</t>
  </si>
  <si>
    <t>10-03-2015 00:00:00</t>
  </si>
  <si>
    <t>30891119</t>
  </si>
  <si>
    <t>Муниципальное казенное предприятие "Прометей"</t>
  </si>
  <si>
    <t>2339023950</t>
  </si>
  <si>
    <t>21-10-2016 00:00:00</t>
  </si>
  <si>
    <t>26468820</t>
  </si>
  <si>
    <t>Новомалороссийское МУМП ЖКХ</t>
  </si>
  <si>
    <t>2328014400</t>
  </si>
  <si>
    <t>26470807</t>
  </si>
  <si>
    <t>Новониколаевское МУП "Гарант-Сервис"</t>
  </si>
  <si>
    <t>2333011725</t>
  </si>
  <si>
    <t>26470833</t>
  </si>
  <si>
    <t>ОАО "Агрофирма- племзавод "Победа"</t>
  </si>
  <si>
    <t>2334001455</t>
  </si>
  <si>
    <t>26468677</t>
  </si>
  <si>
    <t>ОАО "ВОДОКАНАЛ"</t>
  </si>
  <si>
    <t>2323026257</t>
  </si>
  <si>
    <t>07-12-2006 00:00:00</t>
  </si>
  <si>
    <t>26355135</t>
  </si>
  <si>
    <t>ОАО "Викор"</t>
  </si>
  <si>
    <t>2344001775</t>
  </si>
  <si>
    <t>21-08-2002 00:00:00</t>
  </si>
  <si>
    <t>26468699</t>
  </si>
  <si>
    <t>ОАО "Водоканал Апшеронского района"</t>
  </si>
  <si>
    <t>2325019287</t>
  </si>
  <si>
    <t>232501001</t>
  </si>
  <si>
    <t>06-09-2012 00:00:00</t>
  </si>
  <si>
    <t>26470827</t>
  </si>
  <si>
    <t>ОАО "Водопровод"</t>
  </si>
  <si>
    <t>2334021204</t>
  </si>
  <si>
    <t>26992539</t>
  </si>
  <si>
    <t>ОАО "Гиркубс"</t>
  </si>
  <si>
    <t>2329005119</t>
  </si>
  <si>
    <t>26470868</t>
  </si>
  <si>
    <t>ОАО "ЖКУ"</t>
  </si>
  <si>
    <t>2334021236</t>
  </si>
  <si>
    <t>26471189</t>
  </si>
  <si>
    <t>ОАО "Заветы Ильича"</t>
  </si>
  <si>
    <t>2341011704</t>
  </si>
  <si>
    <t>07-12-2004 00:00:00</t>
  </si>
  <si>
    <t>26355145</t>
  </si>
  <si>
    <t>ОАО "Изумруд"</t>
  </si>
  <si>
    <t>2353002711</t>
  </si>
  <si>
    <t>235301001</t>
  </si>
  <si>
    <t>11-10-2000 00:00:00</t>
  </si>
  <si>
    <t>26355019</t>
  </si>
  <si>
    <t>ОАО "Компания Импульс "</t>
  </si>
  <si>
    <t>2311015116</t>
  </si>
  <si>
    <t>26532020</t>
  </si>
  <si>
    <t>ОАО "Краснодарское" по искусственному осеменению сельскохозяйственных животных</t>
  </si>
  <si>
    <t>2311096482</t>
  </si>
  <si>
    <t>19-02-2007 00:00:00</t>
  </si>
  <si>
    <t>28447273</t>
  </si>
  <si>
    <t>ОАО "МЖК "Краснодарский"</t>
  </si>
  <si>
    <t>2310043294</t>
  </si>
  <si>
    <t>17-07-2002 00:00:00</t>
  </si>
  <si>
    <t>26473353</t>
  </si>
  <si>
    <t>ОАО "Полтавский комбинат хлебопродуктов"</t>
  </si>
  <si>
    <t>2336004878</t>
  </si>
  <si>
    <t>26355128</t>
  </si>
  <si>
    <t>ОАО "СЗЛ"</t>
  </si>
  <si>
    <t>2341006687</t>
  </si>
  <si>
    <t>12-09-2002 00:00:00</t>
  </si>
  <si>
    <t>26471483</t>
  </si>
  <si>
    <t>ОАО Кондитерский комбинат "Кубань"</t>
  </si>
  <si>
    <t>2353005631</t>
  </si>
  <si>
    <t>04-11-1992 00:00:00</t>
  </si>
  <si>
    <t>28869724</t>
  </si>
  <si>
    <t>ООО  "Водоканал района"</t>
  </si>
  <si>
    <t>2360007510</t>
  </si>
  <si>
    <t>14-01-2015 00:00:00</t>
  </si>
  <si>
    <t>26471360</t>
  </si>
  <si>
    <t>ООО "Агрокомплекс Павловский"</t>
  </si>
  <si>
    <t>2346000304</t>
  </si>
  <si>
    <t>28435972</t>
  </si>
  <si>
    <t>ООО "Агроснаб-1"</t>
  </si>
  <si>
    <t>2303028200</t>
  </si>
  <si>
    <t>28877485</t>
  </si>
  <si>
    <t>ООО "Азовский водоканал"</t>
  </si>
  <si>
    <t>2348036056</t>
  </si>
  <si>
    <t>17-03-2014 00:00:00</t>
  </si>
  <si>
    <t>31452511</t>
  </si>
  <si>
    <t>ООО "Аквапрофиль"</t>
  </si>
  <si>
    <t>2312279672</t>
  </si>
  <si>
    <t>05-02-2019 00:00:00</t>
  </si>
  <si>
    <t>26473704</t>
  </si>
  <si>
    <t>ООО "Ани"</t>
  </si>
  <si>
    <t>2354008018</t>
  </si>
  <si>
    <t>26551826</t>
  </si>
  <si>
    <t>ООО "Афипский НПЗ"</t>
  </si>
  <si>
    <t>7704214548</t>
  </si>
  <si>
    <t>12-02-2003 00:00:00</t>
  </si>
  <si>
    <t>26468737</t>
  </si>
  <si>
    <t>ООО "Брюховецкое водопроводное хозяйство"</t>
  </si>
  <si>
    <t>2327009679</t>
  </si>
  <si>
    <t>31225151</t>
  </si>
  <si>
    <t>ООО "ВВК"</t>
  </si>
  <si>
    <t>2309152852</t>
  </si>
  <si>
    <t>28-10-2016 00:00:00</t>
  </si>
  <si>
    <t>31080021</t>
  </si>
  <si>
    <t>ООО "ВСВ -Водоканал"</t>
  </si>
  <si>
    <t>2311158509</t>
  </si>
  <si>
    <t>10-04-2018 00:00:00</t>
  </si>
  <si>
    <t>28427074</t>
  </si>
  <si>
    <t>ООО "ВиК Рязанское"</t>
  </si>
  <si>
    <t>2368004687</t>
  </si>
  <si>
    <t>31-05-2013 00:00:00</t>
  </si>
  <si>
    <t>31254823</t>
  </si>
  <si>
    <t>ООО "Вишневый сад"</t>
  </si>
  <si>
    <t>2311180198</t>
  </si>
  <si>
    <t>02-10-2014 00:00:00</t>
  </si>
  <si>
    <t>31382327</t>
  </si>
  <si>
    <t>ООО "ВодСнабСервис"</t>
  </si>
  <si>
    <t>2315211721</t>
  </si>
  <si>
    <t>30-04-2019 00:00:00</t>
  </si>
  <si>
    <t>26472965</t>
  </si>
  <si>
    <t>ООО "Вода и канализация"</t>
  </si>
  <si>
    <t>2318032696</t>
  </si>
  <si>
    <t>231801001</t>
  </si>
  <si>
    <t>30920779</t>
  </si>
  <si>
    <t>ООО "Водоканал Крымск"</t>
  </si>
  <si>
    <t>2337034674</t>
  </si>
  <si>
    <t>05-05-2016 00:00:00</t>
  </si>
  <si>
    <t>30796117</t>
  </si>
  <si>
    <t>ООО "Водоканал"</t>
  </si>
  <si>
    <t>2310120238</t>
  </si>
  <si>
    <t>19-12-2006 00:00:00</t>
  </si>
  <si>
    <t>26468900</t>
  </si>
  <si>
    <t>2313022180</t>
  </si>
  <si>
    <t>231301001</t>
  </si>
  <si>
    <t>11-05-2007 00:00:00</t>
  </si>
  <si>
    <t>26470803</t>
  </si>
  <si>
    <t>2333011443</t>
  </si>
  <si>
    <t>27991628</t>
  </si>
  <si>
    <t>2373001280</t>
  </si>
  <si>
    <t>02-11-2012 00:00:00</t>
  </si>
  <si>
    <t>30843148</t>
  </si>
  <si>
    <t>ООО "Водолей"</t>
  </si>
  <si>
    <t>2311160410</t>
  </si>
  <si>
    <t>17-07-2013 00:00:00</t>
  </si>
  <si>
    <t>30803500</t>
  </si>
  <si>
    <t>ООО "Водопровод"</t>
  </si>
  <si>
    <t>2303026121</t>
  </si>
  <si>
    <t>15-11-2010 00:00:00</t>
  </si>
  <si>
    <t>27322903</t>
  </si>
  <si>
    <t>ООО "Водосервис"</t>
  </si>
  <si>
    <t>2343021761</t>
  </si>
  <si>
    <t>26468713</t>
  </si>
  <si>
    <t>ООО "Водоснабжение и канализация"</t>
  </si>
  <si>
    <t>2303025583</t>
  </si>
  <si>
    <t>26471512</t>
  </si>
  <si>
    <t>ООО "Водоснабжение"</t>
  </si>
  <si>
    <t>2353023951</t>
  </si>
  <si>
    <t>21-08-2007 00:00:00</t>
  </si>
  <si>
    <t>28033417</t>
  </si>
  <si>
    <t>ООО "Водсервис"</t>
  </si>
  <si>
    <t>2332017636</t>
  </si>
  <si>
    <t>12-12-2007 00:00:00</t>
  </si>
  <si>
    <t>26529716</t>
  </si>
  <si>
    <t>ООО "Газпром добыча Астрахань" оздоровительный центр "Санаторий "Юг"</t>
  </si>
  <si>
    <t>3006006420</t>
  </si>
  <si>
    <t>231802001</t>
  </si>
  <si>
    <t>26538151</t>
  </si>
  <si>
    <t>ООО "Газпром трансгаз Москва" филиал санаторий "Голубая горка" отделение талассотерапии</t>
  </si>
  <si>
    <t>5003028028</t>
  </si>
  <si>
    <t>235232002</t>
  </si>
  <si>
    <t>26576140</t>
  </si>
  <si>
    <t>ООО "Газпром трансгаз Сургут"</t>
  </si>
  <si>
    <t>8617002073</t>
  </si>
  <si>
    <t>997250001</t>
  </si>
  <si>
    <t>26473407</t>
  </si>
  <si>
    <t>ООО "Гидроснаб"</t>
  </si>
  <si>
    <t>2314021252</t>
  </si>
  <si>
    <t>30939758</t>
  </si>
  <si>
    <t>ООО "Гирей-Сахар"</t>
  </si>
  <si>
    <t>2364009860</t>
  </si>
  <si>
    <t>01-07-2017 00:00:00</t>
  </si>
  <si>
    <t>31237467</t>
  </si>
  <si>
    <t>ООО "Дельта"</t>
  </si>
  <si>
    <t>2308082850</t>
  </si>
  <si>
    <t>230801001</t>
  </si>
  <si>
    <t>06-02-2002 00:00:00</t>
  </si>
  <si>
    <t>26652839</t>
  </si>
  <si>
    <t>ООО "Детский лечебно-оздоровительный комплекс "Детство"</t>
  </si>
  <si>
    <t>2318022144</t>
  </si>
  <si>
    <t>27674858</t>
  </si>
  <si>
    <t>ООО "ЕйскВодоканал"</t>
  </si>
  <si>
    <t>2361007449</t>
  </si>
  <si>
    <t>26530394</t>
  </si>
  <si>
    <t>ООО "Жилводсервис"</t>
  </si>
  <si>
    <t>2303025706</t>
  </si>
  <si>
    <t>28446121</t>
  </si>
  <si>
    <t>ООО "Жилкомплекс"</t>
  </si>
  <si>
    <t>2370002969</t>
  </si>
  <si>
    <t>237001001</t>
  </si>
  <si>
    <t>25-09-2013 00:00:00</t>
  </si>
  <si>
    <t>26473609</t>
  </si>
  <si>
    <t>ООО "Жилкомуслуги"</t>
  </si>
  <si>
    <t>2349025610</t>
  </si>
  <si>
    <t>12-07-2005 00:00:00</t>
  </si>
  <si>
    <t>28446156</t>
  </si>
  <si>
    <t>ООО "Жилкомфорт"</t>
  </si>
  <si>
    <t>2370002951</t>
  </si>
  <si>
    <t>30371634</t>
  </si>
  <si>
    <t>ООО "Заря"</t>
  </si>
  <si>
    <t>2310167860</t>
  </si>
  <si>
    <t>12-02-2013 00:00:00</t>
  </si>
  <si>
    <t>27755953</t>
  </si>
  <si>
    <t>ООО "ИВ-консалтинг"</t>
  </si>
  <si>
    <t>2340019323</t>
  </si>
  <si>
    <t>234001001</t>
  </si>
  <si>
    <t>28500597</t>
  </si>
  <si>
    <t>ООО "Ильский водоканал"</t>
  </si>
  <si>
    <t>2348027284</t>
  </si>
  <si>
    <t>17-12-2013 00:00:00</t>
  </si>
  <si>
    <t>26319818</t>
  </si>
  <si>
    <t>ООО "ККЗБ"</t>
  </si>
  <si>
    <t>2311178167</t>
  </si>
  <si>
    <t>19-08-2014 00:00:00</t>
  </si>
  <si>
    <t>28817820</t>
  </si>
  <si>
    <t>ООО "КЭСК"</t>
  </si>
  <si>
    <t>2308101615</t>
  </si>
  <si>
    <t>28467298</t>
  </si>
  <si>
    <t>ООО "Калининский водоканал"</t>
  </si>
  <si>
    <t>2311162294</t>
  </si>
  <si>
    <t>04-09-2013 00:00:00</t>
  </si>
  <si>
    <t>26468525</t>
  </si>
  <si>
    <t>ООО "Коммунальная энерго-сервисная компания"</t>
  </si>
  <si>
    <t>13-09-2004 00:00:00</t>
  </si>
  <si>
    <t>26475696</t>
  </si>
  <si>
    <t>ООО "Коммунальник"</t>
  </si>
  <si>
    <t>2353246210</t>
  </si>
  <si>
    <t>20-06-2008 00:00:00</t>
  </si>
  <si>
    <t>26562364</t>
  </si>
  <si>
    <t>2373008060</t>
  </si>
  <si>
    <t>26471295</t>
  </si>
  <si>
    <t>ООО "Коммунальщик"</t>
  </si>
  <si>
    <t>2343017973</t>
  </si>
  <si>
    <t>23-12-2005 00:00:00</t>
  </si>
  <si>
    <t>28822349</t>
  </si>
  <si>
    <t>2361011886</t>
  </si>
  <si>
    <t>01-10-2014 00:00:00</t>
  </si>
  <si>
    <t>26470860</t>
  </si>
  <si>
    <t>ООО "Консервное предприятие  Русское поле - Албаши"</t>
  </si>
  <si>
    <t>2334018297</t>
  </si>
  <si>
    <t>31316819</t>
  </si>
  <si>
    <t>ООО "Концессии водоснабжения-Геленджик"</t>
  </si>
  <si>
    <t>2304073741</t>
  </si>
  <si>
    <t>29-08-2018 00:00:00</t>
  </si>
  <si>
    <t>26319792</t>
  </si>
  <si>
    <t>ООО "Краснодар Водоканал"</t>
  </si>
  <si>
    <t>2308111927</t>
  </si>
  <si>
    <t>01-11-2005 00:00:00</t>
  </si>
  <si>
    <t>31286790</t>
  </si>
  <si>
    <t>ООО "Краснодарзернопродукт -Экспо"</t>
  </si>
  <si>
    <t>2310105350</t>
  </si>
  <si>
    <t>01-01-2019 00:00:00</t>
  </si>
  <si>
    <t>28221585</t>
  </si>
  <si>
    <t>ООО "Крымский водоканал"</t>
  </si>
  <si>
    <t>2337043380</t>
  </si>
  <si>
    <t>28858932</t>
  </si>
  <si>
    <t>ООО "Кубаньводоканал"</t>
  </si>
  <si>
    <t>2312210286</t>
  </si>
  <si>
    <t>13-01-2014 00:00:00</t>
  </si>
  <si>
    <t>28486089</t>
  </si>
  <si>
    <t>ООО "Кура"</t>
  </si>
  <si>
    <t>2329015036</t>
  </si>
  <si>
    <t>01-11-2002 00:00:00</t>
  </si>
  <si>
    <t>26487627</t>
  </si>
  <si>
    <t>ООО "ЛУКОЙЛ-Кубаньэнерго"</t>
  </si>
  <si>
    <t>2312159262</t>
  </si>
  <si>
    <t>26-02-2009 00:00:00</t>
  </si>
  <si>
    <t>26471089</t>
  </si>
  <si>
    <t>ООО "ЛенВодоканал"</t>
  </si>
  <si>
    <t>2341015473</t>
  </si>
  <si>
    <t>12-04-2010 00:00:00</t>
  </si>
  <si>
    <t>28967420</t>
  </si>
  <si>
    <t>ООО "Лидер"</t>
  </si>
  <si>
    <t>2309093131</t>
  </si>
  <si>
    <t>13-05-2015 00:00:00</t>
  </si>
  <si>
    <t>28455265</t>
  </si>
  <si>
    <t>ООО "Мортранссервис - НХБ"</t>
  </si>
  <si>
    <t>2315025933</t>
  </si>
  <si>
    <t>16-01-2014 00:00:00</t>
  </si>
  <si>
    <t>31416125</t>
  </si>
  <si>
    <t>ООО "НМЭЗ"</t>
  </si>
  <si>
    <t>2631805988</t>
  </si>
  <si>
    <t>263101001</t>
  </si>
  <si>
    <t>01-01-2020 00:00:00</t>
  </si>
  <si>
    <t>26482207</t>
  </si>
  <si>
    <t>ООО "Наш хутор"</t>
  </si>
  <si>
    <t>2353024338</t>
  </si>
  <si>
    <t>09-11-2007 00:00:00</t>
  </si>
  <si>
    <t>26471510</t>
  </si>
  <si>
    <t>ООО "Нимфа"</t>
  </si>
  <si>
    <t>2353023983</t>
  </si>
  <si>
    <t>30-08-2007 00:00:00</t>
  </si>
  <si>
    <t>26649162</t>
  </si>
  <si>
    <t>ООО "Новодеревянковский водозабор"</t>
  </si>
  <si>
    <t>2334022543</t>
  </si>
  <si>
    <t>28868075</t>
  </si>
  <si>
    <t>ООО "ОЧИСТНЫЕ СООРУЖЕНИЯ"</t>
  </si>
  <si>
    <t>2342019696</t>
  </si>
  <si>
    <t>15-11-2013 00:00:00</t>
  </si>
  <si>
    <t>30371642</t>
  </si>
  <si>
    <t>ООО "Объединенный Водоканал"</t>
  </si>
  <si>
    <t>2311183939</t>
  </si>
  <si>
    <t>10-12-2014 00:00:00</t>
  </si>
  <si>
    <t>26471351</t>
  </si>
  <si>
    <t>ООО "Отрадненское водопроводное хозяйство"</t>
  </si>
  <si>
    <t>2345010606</t>
  </si>
  <si>
    <t>234501001</t>
  </si>
  <si>
    <t>28255993</t>
  </si>
  <si>
    <t>ООО "Партнер"</t>
  </si>
  <si>
    <t>2353024521</t>
  </si>
  <si>
    <t>24-12-2007 00:00:00</t>
  </si>
  <si>
    <t>26468585</t>
  </si>
  <si>
    <t>ООО "Пашковское - Сервис"</t>
  </si>
  <si>
    <t>2312027393</t>
  </si>
  <si>
    <t>28-03-2003 00:00:00</t>
  </si>
  <si>
    <t>26471347</t>
  </si>
  <si>
    <t>ООО "Попутненское водопроводное хозяйство"</t>
  </si>
  <si>
    <t>2345010645</t>
  </si>
  <si>
    <t>13-10-2010 00:00:00</t>
  </si>
  <si>
    <t>26473400</t>
  </si>
  <si>
    <t>ООО "Предприятие "Родник"</t>
  </si>
  <si>
    <t>2340019362</t>
  </si>
  <si>
    <t>26319777</t>
  </si>
  <si>
    <t>ООО "РН-Туапсинский НПЗ"</t>
  </si>
  <si>
    <t>2365004375</t>
  </si>
  <si>
    <t>16-11-2005 00:00:00</t>
  </si>
  <si>
    <t>30913372</t>
  </si>
  <si>
    <t>ООО "Радар-02"</t>
  </si>
  <si>
    <t>2356041451</t>
  </si>
  <si>
    <t>10-05-2017 00:00:00</t>
  </si>
  <si>
    <t>27913097</t>
  </si>
  <si>
    <t>ООО "Райводоканал"</t>
  </si>
  <si>
    <t>2365019653</t>
  </si>
  <si>
    <t>03-05-2012 00:00:00</t>
  </si>
  <si>
    <t>31452499</t>
  </si>
  <si>
    <t>ООО "Регион Партнер Плюс"</t>
  </si>
  <si>
    <t>2312248843</t>
  </si>
  <si>
    <t>04-08-2016 00:00:00</t>
  </si>
  <si>
    <t>31082223</t>
  </si>
  <si>
    <t>ООО "Родник"</t>
  </si>
  <si>
    <t>2348039748</t>
  </si>
  <si>
    <t>26529733</t>
  </si>
  <si>
    <t>ООО "Свод Интернешнл"</t>
  </si>
  <si>
    <t>7730163480</t>
  </si>
  <si>
    <t>773001001</t>
  </si>
  <si>
    <t>28981246</t>
  </si>
  <si>
    <t>ООО "Северский водоканал"</t>
  </si>
  <si>
    <t>2348036144</t>
  </si>
  <si>
    <t>15-04-2014 00:00:00</t>
  </si>
  <si>
    <t>26355044</t>
  </si>
  <si>
    <t>ООО "Славяне"</t>
  </si>
  <si>
    <t>2310097839</t>
  </si>
  <si>
    <t>14-11-2004 00:00:00</t>
  </si>
  <si>
    <t>28446350</t>
  </si>
  <si>
    <t>ООО "Смоленский водоканал"</t>
  </si>
  <si>
    <t>2348034877</t>
  </si>
  <si>
    <t>234880000</t>
  </si>
  <si>
    <t>29-04-2013 00:00:00</t>
  </si>
  <si>
    <t>28141893</t>
  </si>
  <si>
    <t>ООО "Сочиводоканал"</t>
  </si>
  <si>
    <t>2320210667</t>
  </si>
  <si>
    <t>31366241</t>
  </si>
  <si>
    <t>ООО "Спектр - Инвест"</t>
  </si>
  <si>
    <t>2308219215</t>
  </si>
  <si>
    <t>24-12-2019 00:00:00</t>
  </si>
  <si>
    <t>31197109</t>
  </si>
  <si>
    <t>ООО "Специализированный Застройщик "Стройэлектросевкавмонтаж"</t>
  </si>
  <si>
    <t>2310056286</t>
  </si>
  <si>
    <t>01-08-2018 00:00:00</t>
  </si>
  <si>
    <t>27544516</t>
  </si>
  <si>
    <t>ООО "Специализированный застройщик "Стройэлектросевкавмонтаж"</t>
  </si>
  <si>
    <t>05-02-2003 00:00:00</t>
  </si>
  <si>
    <t>26471358</t>
  </si>
  <si>
    <t>ООО "Спокойненское водопроводное хозяйство"</t>
  </si>
  <si>
    <t>2345010613</t>
  </si>
  <si>
    <t>26511336</t>
  </si>
  <si>
    <t>ООО "Стимул" Кавказский район</t>
  </si>
  <si>
    <t>2332017675</t>
  </si>
  <si>
    <t>17-01-2008 00:00:00</t>
  </si>
  <si>
    <t>31078106</t>
  </si>
  <si>
    <t>ООО "СтройСервис"</t>
  </si>
  <si>
    <t>2301077434</t>
  </si>
  <si>
    <t>30-12-2017 00:00:00</t>
  </si>
  <si>
    <t>31022266</t>
  </si>
  <si>
    <t>ООО "Теплоснабжающая компания"</t>
  </si>
  <si>
    <t>2365026587</t>
  </si>
  <si>
    <t>15-03-2017 00:00:00</t>
  </si>
  <si>
    <t>26560527</t>
  </si>
  <si>
    <t>ООО "Техкомбытсервис"</t>
  </si>
  <si>
    <t>2353246933</t>
  </si>
  <si>
    <t>18-03-2009 00:00:00</t>
  </si>
  <si>
    <t>30791641</t>
  </si>
  <si>
    <t>ООО "Тимашевский сахарный завод"</t>
  </si>
  <si>
    <t>2334024068</t>
  </si>
  <si>
    <t>26562799</t>
  </si>
  <si>
    <t>ООО "Транс-Водоканал"</t>
  </si>
  <si>
    <t>2348031315</t>
  </si>
  <si>
    <t>21-07-2010 00:00:00</t>
  </si>
  <si>
    <t>30803529</t>
  </si>
  <si>
    <t>ООО "Трансвод"</t>
  </si>
  <si>
    <t>2303026139</t>
  </si>
  <si>
    <t>26470886</t>
  </si>
  <si>
    <t>ООО "Универсал"</t>
  </si>
  <si>
    <t>2334022173</t>
  </si>
  <si>
    <t>26355026</t>
  </si>
  <si>
    <t>ООО "Универсал-Плюс-Сервис"</t>
  </si>
  <si>
    <t>2308068559</t>
  </si>
  <si>
    <t>06-01-2003 00:00:00</t>
  </si>
  <si>
    <t>31336346</t>
  </si>
  <si>
    <t>ООО "Управляющая компания "Индустриальный парк Краснодар"</t>
  </si>
  <si>
    <t>2311209369</t>
  </si>
  <si>
    <t>24-03-2016 00:00:00</t>
  </si>
  <si>
    <t>31349851</t>
  </si>
  <si>
    <t>ООО "УралСтройИнвест"</t>
  </si>
  <si>
    <t>6672168414</t>
  </si>
  <si>
    <t>668501001</t>
  </si>
  <si>
    <t>28-06-2004 00:00:00</t>
  </si>
  <si>
    <t>26355154</t>
  </si>
  <si>
    <t>ООО "Флорентина"</t>
  </si>
  <si>
    <t>2373006344</t>
  </si>
  <si>
    <t>31452505</t>
  </si>
  <si>
    <t>ООО "Центр - Актив"</t>
  </si>
  <si>
    <t>2308124066</t>
  </si>
  <si>
    <t>10-11-2006 00:00:00</t>
  </si>
  <si>
    <t>28543927</t>
  </si>
  <si>
    <t>ООО "Черноерковское ЖКХ"</t>
  </si>
  <si>
    <t>2370002180</t>
  </si>
  <si>
    <t>04-02-2013 00:00:00</t>
  </si>
  <si>
    <t>28012629</t>
  </si>
  <si>
    <t>ООО "Черноморское водоотведение"</t>
  </si>
  <si>
    <t>2348033721</t>
  </si>
  <si>
    <t>01-12-2012 00:00:00</t>
  </si>
  <si>
    <t>28056139</t>
  </si>
  <si>
    <t>ООО "Щербиновский коммунальщик"</t>
  </si>
  <si>
    <t>2361008770</t>
  </si>
  <si>
    <t>01-09-2012 00:00:00</t>
  </si>
  <si>
    <t>26532001</t>
  </si>
  <si>
    <t>ООО "Эко-Строй"</t>
  </si>
  <si>
    <t>2348026690</t>
  </si>
  <si>
    <t>26355063</t>
  </si>
  <si>
    <t>ООО "ЭкоСервис"</t>
  </si>
  <si>
    <t>2312143375</t>
  </si>
  <si>
    <t>26475760</t>
  </si>
  <si>
    <t>ООО "Энергосервис"</t>
  </si>
  <si>
    <t>2354007350</t>
  </si>
  <si>
    <t>20-01-2010 00:00:00</t>
  </si>
  <si>
    <t>31020957</t>
  </si>
  <si>
    <t>ООО "ЮгТеплоЭнерго"</t>
  </si>
  <si>
    <t>2312214724</t>
  </si>
  <si>
    <t>31452488</t>
  </si>
  <si>
    <t>ООО "ЮнитКомм"</t>
  </si>
  <si>
    <t>2312291119</t>
  </si>
  <si>
    <t>06-03-2020 00:00:00</t>
  </si>
  <si>
    <t>28870457</t>
  </si>
  <si>
    <t>ООО «КУБ-С»</t>
  </si>
  <si>
    <t>2312201972</t>
  </si>
  <si>
    <t>12-04-2013 00:00:00</t>
  </si>
  <si>
    <t>26355120</t>
  </si>
  <si>
    <t>ООО «Каневской ЗГА»</t>
  </si>
  <si>
    <t>2334013965</t>
  </si>
  <si>
    <t>28511669</t>
  </si>
  <si>
    <t>ООО «Коммунсервис»</t>
  </si>
  <si>
    <t>2365020521</t>
  </si>
  <si>
    <t>03-12-2012 00:00:00</t>
  </si>
  <si>
    <t>26551273</t>
  </si>
  <si>
    <t>ООО «Крамис-К»</t>
  </si>
  <si>
    <t>2312230691</t>
  </si>
  <si>
    <t>03-07-2015 00:00:00</t>
  </si>
  <si>
    <t>26568272</t>
  </si>
  <si>
    <t>ООО «Львовский водоканал»</t>
  </si>
  <si>
    <t>2348028993</t>
  </si>
  <si>
    <t>22-01-2009 00:00:00</t>
  </si>
  <si>
    <t>26551242</t>
  </si>
  <si>
    <t>ООО «УК Ритейл-парк»</t>
  </si>
  <si>
    <t>2312132503</t>
  </si>
  <si>
    <t>02-11-2006 00:00:00</t>
  </si>
  <si>
    <t>26355042</t>
  </si>
  <si>
    <t>ООО «Центр содействия бизнесу «ПИК»</t>
  </si>
  <si>
    <t>2310078603</t>
  </si>
  <si>
    <t>30-11-2002 00:00:00</t>
  </si>
  <si>
    <t>26470880</t>
  </si>
  <si>
    <t>ООО фирма "Калория"</t>
  </si>
  <si>
    <t>2334022342</t>
  </si>
  <si>
    <t>30414883</t>
  </si>
  <si>
    <t>ОП "Краснодарское" АО "ГУ ЖКХ"</t>
  </si>
  <si>
    <t>5116000922</t>
  </si>
  <si>
    <t>230845001</t>
  </si>
  <si>
    <t>12-10-2015 00:00:00</t>
  </si>
  <si>
    <t>28876877</t>
  </si>
  <si>
    <t>ОСП ООО "Роза Хутор"</t>
  </si>
  <si>
    <t>2320163897</t>
  </si>
  <si>
    <t>26355146</t>
  </si>
  <si>
    <t>Обособленное подразделение ОАО "Медведовский мясокомбинат"</t>
  </si>
  <si>
    <t>2353005550</t>
  </si>
  <si>
    <t>236945001</t>
  </si>
  <si>
    <t>19-10-2011 00:00:00</t>
  </si>
  <si>
    <t>26355055</t>
  </si>
  <si>
    <t>ПАО "Агрокомбинат "Тепличный"</t>
  </si>
  <si>
    <t>2312036895</t>
  </si>
  <si>
    <t>03-02-2003 00:00:00</t>
  </si>
  <si>
    <t>26355035</t>
  </si>
  <si>
    <t>ПАО "Краснодарзернопродукт"</t>
  </si>
  <si>
    <t>2310002604</t>
  </si>
  <si>
    <t>12-10-2002 00:00:00</t>
  </si>
  <si>
    <t>26530248</t>
  </si>
  <si>
    <t>ПАО "Новороссийский морской торговый порт"</t>
  </si>
  <si>
    <t>2315004404</t>
  </si>
  <si>
    <t>26473391</t>
  </si>
  <si>
    <t>ПМКП "Домострой"</t>
  </si>
  <si>
    <t>2339015807</t>
  </si>
  <si>
    <t>26562645</t>
  </si>
  <si>
    <t>Пансионат "Буревестник" - структурное подразделение МГУ им. М.В.Ломоносова</t>
  </si>
  <si>
    <t>7729082090</t>
  </si>
  <si>
    <t>16-09-2010 00:00:00</t>
  </si>
  <si>
    <t>26551263</t>
  </si>
  <si>
    <t>Племзавод Учебно-опытное хозяйство "Краснодарское" КГАУ</t>
  </si>
  <si>
    <t>2311014546</t>
  </si>
  <si>
    <t>231102003</t>
  </si>
  <si>
    <t>05-11-2002 00:00:00</t>
  </si>
  <si>
    <t>26473394</t>
  </si>
  <si>
    <t>РМКП "Сервис"</t>
  </si>
  <si>
    <t>2339015814</t>
  </si>
  <si>
    <t>26569445</t>
  </si>
  <si>
    <t>РЭУ "Троицкий групповой водопровод" ООО "Югводоканал"</t>
  </si>
  <si>
    <t>2320139238</t>
  </si>
  <si>
    <t>233703001</t>
  </si>
  <si>
    <t>27065634</t>
  </si>
  <si>
    <t>СПК "Колхоз имени В.И.Ленина"</t>
  </si>
  <si>
    <t>2343004558</t>
  </si>
  <si>
    <t>28-11-2002 00:00:00</t>
  </si>
  <si>
    <t>27747002</t>
  </si>
  <si>
    <t>СПК (колхоз) "Новый путь"</t>
  </si>
  <si>
    <t>2327006445</t>
  </si>
  <si>
    <t>08-07-2002 00:00:00</t>
  </si>
  <si>
    <t>26473385</t>
  </si>
  <si>
    <t>СПК колхоз "Новоалексеевский"</t>
  </si>
  <si>
    <t>2339016487</t>
  </si>
  <si>
    <t>26816056</t>
  </si>
  <si>
    <t>Северо-Кавказская дирекция по тепловодоснабжению структурное подразделение Центральной дирекции по тепловодоснабжению - филиала ОАО "РЖД"</t>
  </si>
  <si>
    <t>7708503727</t>
  </si>
  <si>
    <t>616745019</t>
  </si>
  <si>
    <t>26322297</t>
  </si>
  <si>
    <t>Северо-Кавказский филиал ООО "Газпром энерго"</t>
  </si>
  <si>
    <t>7736186950</t>
  </si>
  <si>
    <t>263602001</t>
  </si>
  <si>
    <t>27-07-1998 00:00:00</t>
  </si>
  <si>
    <t>26355151</t>
  </si>
  <si>
    <t>ФГАУ "Дом отдыха "Туапсе"  Управление делами Президента РФ</t>
  </si>
  <si>
    <t>2355004425</t>
  </si>
  <si>
    <t>03-12-2002 00:00:00</t>
  </si>
  <si>
    <t>26507578</t>
  </si>
  <si>
    <t>ФГБНУ "НЦЗ им. П.П. Лукьяненко"</t>
  </si>
  <si>
    <t>26550612</t>
  </si>
  <si>
    <t>ФГБНУ ВНИИТТИ</t>
  </si>
  <si>
    <t>2311050287</t>
  </si>
  <si>
    <t>15-01-2003 00:00:00</t>
  </si>
  <si>
    <t>26355150</t>
  </si>
  <si>
    <t>ФГБОУ ВДЦ "Орленок"</t>
  </si>
  <si>
    <t>2355004390</t>
  </si>
  <si>
    <t>10-10-2002 00:00:00</t>
  </si>
  <si>
    <t>28859259</t>
  </si>
  <si>
    <t>ФГБОУ ВО "КГИК"</t>
  </si>
  <si>
    <t>2311021085</t>
  </si>
  <si>
    <t>31214528</t>
  </si>
  <si>
    <t>ФГБУ "ОС "Кореновская"</t>
  </si>
  <si>
    <t>2373014610</t>
  </si>
  <si>
    <t>22-05-2018 00:00:00</t>
  </si>
  <si>
    <t>30903763</t>
  </si>
  <si>
    <t>ФГБУ "ЦЖКУ" МИНОБОРОНЫ РОССИИ</t>
  </si>
  <si>
    <t>7729314745</t>
  </si>
  <si>
    <t>770101001</t>
  </si>
  <si>
    <t>30944679</t>
  </si>
  <si>
    <t>ФГБУ ТС "Голубая бухта" Минздрава России</t>
  </si>
  <si>
    <t>2304014256</t>
  </si>
  <si>
    <t>31223626</t>
  </si>
  <si>
    <t>ФГБУ детский противотуберкулезный санаторий "Пионер"</t>
  </si>
  <si>
    <t>2318021310</t>
  </si>
  <si>
    <t>06-08-2018 00:00:00</t>
  </si>
  <si>
    <t>26319798</t>
  </si>
  <si>
    <t>ФГУ "Краснодарское водохранилище"</t>
  </si>
  <si>
    <t>2312012492</t>
  </si>
  <si>
    <t>31-10-2002 00:00:00</t>
  </si>
  <si>
    <t>26355052</t>
  </si>
  <si>
    <t>ФГУП "ЖКК"</t>
  </si>
  <si>
    <t>2311215718</t>
  </si>
  <si>
    <t>20-06-2016 00:00:00</t>
  </si>
  <si>
    <t>26473334</t>
  </si>
  <si>
    <t>ФГУП "Кореновское"</t>
  </si>
  <si>
    <t>2335004339</t>
  </si>
  <si>
    <t>26472961</t>
  </si>
  <si>
    <t>ФГУП "Племенной форелеводческий завод "Адлер"</t>
  </si>
  <si>
    <t>2317010717</t>
  </si>
  <si>
    <t>28829365</t>
  </si>
  <si>
    <t>ФГУП "ФТ-Центр"</t>
  </si>
  <si>
    <t>7709007859</t>
  </si>
  <si>
    <t>231043001</t>
  </si>
  <si>
    <t>26355153</t>
  </si>
  <si>
    <t>ФКУ ИК-2 УФСИН России по Краснодарскому краю</t>
  </si>
  <si>
    <t>2356037543</t>
  </si>
  <si>
    <t>26355157</t>
  </si>
  <si>
    <t>ФКУ ИК-3 УФСИН России по Краснодарскому краю</t>
  </si>
  <si>
    <t>2356037800</t>
  </si>
  <si>
    <t>26355152</t>
  </si>
  <si>
    <t>ФКУЗ "Санаторий "Сосновый" МВД России</t>
  </si>
  <si>
    <t>2355004898</t>
  </si>
  <si>
    <t>28078270</t>
  </si>
  <si>
    <t>Федеральное государственное бюджетное учреждение дерматологический санаторий им Н.А.Семашко</t>
  </si>
  <si>
    <t>2318020997</t>
  </si>
  <si>
    <t>15-01-2013 00:00:00</t>
  </si>
  <si>
    <t>26569430</t>
  </si>
  <si>
    <t>Филиал "Ейский групповой водопровод" ООО "Югводоканал"</t>
  </si>
  <si>
    <t>230602001</t>
  </si>
  <si>
    <t>26569442</t>
  </si>
  <si>
    <t>Филиал "Таманский групповой водопровод" ООО "Югводоканал"</t>
  </si>
  <si>
    <t>235202001</t>
  </si>
  <si>
    <t>26823285</t>
  </si>
  <si>
    <t>Филиал АО "Черномортранснефть" "КРУМН"</t>
  </si>
  <si>
    <t>26761123</t>
  </si>
  <si>
    <t>Филиал АО "Черномортранснефть" "ТРУМН"</t>
  </si>
  <si>
    <t>232103001</t>
  </si>
  <si>
    <t>26640656</t>
  </si>
  <si>
    <t>ЮО ИО РАН</t>
  </si>
  <si>
    <t>7727083115</t>
  </si>
  <si>
    <t>230402001</t>
  </si>
  <si>
    <t>31384007</t>
  </si>
  <si>
    <t>филиал "Краснодарское водохранилище" ФГБВУ "Центррегионводхоз"</t>
  </si>
  <si>
    <t>5008028127</t>
  </si>
  <si>
    <t>773301001</t>
  </si>
  <si>
    <t>01-07-2002 00:00:00</t>
  </si>
  <si>
    <t>et_Comm</t>
  </si>
  <si>
    <t>et_List02(_1,_2,_3)</t>
  </si>
  <si>
    <t>Добавить ЦС ХВС для дифференциации</t>
  </si>
  <si>
    <t>Добавить территорию для дифференциации</t>
  </si>
  <si>
    <t>et_List06(_1,_2,_3)</t>
  </si>
  <si>
    <t>Величина установленного тарифа</t>
  </si>
  <si>
    <t>Срок действия цены (тарифа) на тепловую энергию (мощность)</t>
  </si>
  <si>
    <t>Одноставочный тариф, руб./Гкал</t>
  </si>
  <si>
    <t>ставка за тепловую  энергию, руб./Гкал</t>
  </si>
  <si>
    <t>ставка за содержание тепловой мощности, тыс.руб./Гкал/ч/мес</t>
  </si>
  <si>
    <t xml:space="preserve">Наименование системы теплоснабжения </t>
  </si>
  <si>
    <t>1.1.1.1</t>
  </si>
  <si>
    <t xml:space="preserve">Источник тепловой энергии  </t>
  </si>
  <si>
    <t>1.1.1.1.1.1</t>
  </si>
  <si>
    <t>Добавить поставщика</t>
  </si>
  <si>
    <t>Добавить вид теплоносителя (параметры теплоносителя)</t>
  </si>
  <si>
    <t>Добавить источник тепловой энергии</t>
  </si>
  <si>
    <t>Добавить наименование системы теплоснабжения</t>
  </si>
  <si>
    <t>1.1.1.1.1</t>
  </si>
  <si>
    <t>Схема подключения теплопотребляющей установки к коллектору источника тепловой энергии</t>
  </si>
  <si>
    <t>Добавить схему подключения</t>
  </si>
  <si>
    <t>Добавить условия прокладки сетей</t>
  </si>
  <si>
    <t>Добавить протяженность водопроводной сети</t>
  </si>
  <si>
    <t>et_List07</t>
  </si>
  <si>
    <t>et_List06</t>
  </si>
  <si>
    <t>et_List08</t>
  </si>
  <si>
    <t>et_List00_01</t>
  </si>
  <si>
    <t>et_List00_02</t>
  </si>
  <si>
    <t>et_List00_03</t>
  </si>
  <si>
    <t>Адрес регулируемой организации</t>
  </si>
  <si>
    <t>Юридический адрес</t>
  </si>
  <si>
    <t>Почтовый адрес</t>
  </si>
  <si>
    <t>Руководитель</t>
  </si>
  <si>
    <t>(код) номер телефона</t>
  </si>
  <si>
    <t>Главный бухгалтер</t>
  </si>
  <si>
    <t>Должностное лицо, ответственное за составление формы</t>
  </si>
  <si>
    <t>e-mail</t>
  </si>
  <si>
    <t>et_List03</t>
  </si>
  <si>
    <t>et_List01_0</t>
  </si>
  <si>
    <t>et_List01_1</t>
  </si>
  <si>
    <t>et_List01_2</t>
  </si>
  <si>
    <t>et_List11_1</t>
  </si>
  <si>
    <t>et_List12_1</t>
  </si>
  <si>
    <t>et_List12_2</t>
  </si>
  <si>
    <t>et_List12_3</t>
  </si>
  <si>
    <t>et_List12_4</t>
  </si>
  <si>
    <t>et_List05(_1,_2,_3,_4)</t>
  </si>
  <si>
    <t>МО_ОКТМО</t>
  </si>
  <si>
    <t>Глафировское</t>
  </si>
  <si>
    <t>03659402</t>
  </si>
  <si>
    <t>Ейскоукрепленское</t>
  </si>
  <si>
    <t>03659404</t>
  </si>
  <si>
    <t>Екатериновское</t>
  </si>
  <si>
    <t>03659407</t>
  </si>
  <si>
    <t>Николаевское</t>
  </si>
  <si>
    <t>03659409</t>
  </si>
  <si>
    <t>Новощербиновское</t>
  </si>
  <si>
    <t>03659410</t>
  </si>
  <si>
    <t>Шабельское</t>
  </si>
  <si>
    <t>03659416</t>
  </si>
  <si>
    <t>03659000</t>
  </si>
  <si>
    <t>Абинский муниципальный район</t>
  </si>
  <si>
    <t>03601000</t>
  </si>
  <si>
    <t>Абинское городское</t>
  </si>
  <si>
    <t>03601101</t>
  </si>
  <si>
    <t>Ахтырское городское</t>
  </si>
  <si>
    <t>03601153</t>
  </si>
  <si>
    <t>Варнавинское</t>
  </si>
  <si>
    <t>03601401</t>
  </si>
  <si>
    <t>Мингрельское</t>
  </si>
  <si>
    <t>03601403</t>
  </si>
  <si>
    <t>Ольгинское</t>
  </si>
  <si>
    <t>03601402</t>
  </si>
  <si>
    <t>Светлогорское</t>
  </si>
  <si>
    <t>03601405</t>
  </si>
  <si>
    <t>Федоровское</t>
  </si>
  <si>
    <t>03601406</t>
  </si>
  <si>
    <t>Холмское</t>
  </si>
  <si>
    <t>03601408</t>
  </si>
  <si>
    <t>Апшеронский муниципальный район</t>
  </si>
  <si>
    <t>03605000</t>
  </si>
  <si>
    <t>Апшеронское городское</t>
  </si>
  <si>
    <t>03605101</t>
  </si>
  <si>
    <t>Кабардинское</t>
  </si>
  <si>
    <t>03605407</t>
  </si>
  <si>
    <t>Кубанское</t>
  </si>
  <si>
    <t>03605410</t>
  </si>
  <si>
    <t>Куринское</t>
  </si>
  <si>
    <t>03605413</t>
  </si>
  <si>
    <t>Мезмайское</t>
  </si>
  <si>
    <t>03605416</t>
  </si>
  <si>
    <t>Нефтегорское городское</t>
  </si>
  <si>
    <t>03605157</t>
  </si>
  <si>
    <t>Нижегородское</t>
  </si>
  <si>
    <t>03605418</t>
  </si>
  <si>
    <t>Новополянское</t>
  </si>
  <si>
    <t>03605419</t>
  </si>
  <si>
    <t>Отдаленное</t>
  </si>
  <si>
    <t>03605422</t>
  </si>
  <si>
    <t>Тверское</t>
  </si>
  <si>
    <t>03605431</t>
  </si>
  <si>
    <t>Хадыженское городское</t>
  </si>
  <si>
    <t>03605109</t>
  </si>
  <si>
    <t>Черниговское</t>
  </si>
  <si>
    <t>03605434</t>
  </si>
  <si>
    <t>Белоглинский муниципальный район</t>
  </si>
  <si>
    <t>03607000</t>
  </si>
  <si>
    <t>Белоглинское</t>
  </si>
  <si>
    <t>03607402</t>
  </si>
  <si>
    <t>Новопавловское</t>
  </si>
  <si>
    <t>03607404</t>
  </si>
  <si>
    <t>Успенское</t>
  </si>
  <si>
    <t>03607407</t>
  </si>
  <si>
    <t>Центральное</t>
  </si>
  <si>
    <t>03607410</t>
  </si>
  <si>
    <t>Белореченский муниципальный район</t>
  </si>
  <si>
    <t>03608000</t>
  </si>
  <si>
    <t>Белореченское городское</t>
  </si>
  <si>
    <t>03608101</t>
  </si>
  <si>
    <t>Бжедуховское</t>
  </si>
  <si>
    <t>03608402</t>
  </si>
  <si>
    <t>Великовечненское</t>
  </si>
  <si>
    <t>03608404</t>
  </si>
  <si>
    <t>Дружненское</t>
  </si>
  <si>
    <t>03608405</t>
  </si>
  <si>
    <t>Первомайское</t>
  </si>
  <si>
    <t>03608407</t>
  </si>
  <si>
    <t>Пшехское</t>
  </si>
  <si>
    <t>03608410</t>
  </si>
  <si>
    <t>Родниковское</t>
  </si>
  <si>
    <t>03608412</t>
  </si>
  <si>
    <t>Рязанское</t>
  </si>
  <si>
    <t>03608413</t>
  </si>
  <si>
    <t>03608416</t>
  </si>
  <si>
    <t>Школьненское</t>
  </si>
  <si>
    <t>03608419</t>
  </si>
  <si>
    <t>Южненское</t>
  </si>
  <si>
    <t>03608420</t>
  </si>
  <si>
    <t>Брюховецкий муниципальный район</t>
  </si>
  <si>
    <t>Батуринское</t>
  </si>
  <si>
    <t>03610402</t>
  </si>
  <si>
    <t>Большебейсугское</t>
  </si>
  <si>
    <t>03610404</t>
  </si>
  <si>
    <t>03610000</t>
  </si>
  <si>
    <t>Брюховецкое</t>
  </si>
  <si>
    <t>03610407</t>
  </si>
  <si>
    <t>Новоджерелиевское</t>
  </si>
  <si>
    <t>03610410</t>
  </si>
  <si>
    <t>Новосельское</t>
  </si>
  <si>
    <t>03610413</t>
  </si>
  <si>
    <t>Переясловское</t>
  </si>
  <si>
    <t>03610416</t>
  </si>
  <si>
    <t>Свободненское</t>
  </si>
  <si>
    <t>03610419</t>
  </si>
  <si>
    <t>Чепигинское</t>
  </si>
  <si>
    <t>03610422</t>
  </si>
  <si>
    <t>Выселковский муниципальный район</t>
  </si>
  <si>
    <t>Бейсугское</t>
  </si>
  <si>
    <t>03612402</t>
  </si>
  <si>
    <t>Бейсужекское</t>
  </si>
  <si>
    <t>03612404</t>
  </si>
  <si>
    <t>Березанское</t>
  </si>
  <si>
    <t>03612407</t>
  </si>
  <si>
    <t>Бузиновское</t>
  </si>
  <si>
    <t>03612410</t>
  </si>
  <si>
    <t>03612000</t>
  </si>
  <si>
    <t>Выселковское</t>
  </si>
  <si>
    <t>03612413</t>
  </si>
  <si>
    <t>Газырское</t>
  </si>
  <si>
    <t>03612416</t>
  </si>
  <si>
    <t>Ирклиевское</t>
  </si>
  <si>
    <t>03612419</t>
  </si>
  <si>
    <t>Крупское</t>
  </si>
  <si>
    <t>03612420</t>
  </si>
  <si>
    <t>Новобейсугское</t>
  </si>
  <si>
    <t>03612422</t>
  </si>
  <si>
    <t>Новомалороссийское</t>
  </si>
  <si>
    <t>03612425</t>
  </si>
  <si>
    <t>Город Армавир</t>
  </si>
  <si>
    <t>03705000</t>
  </si>
  <si>
    <t>Город Горячий Ключ</t>
  </si>
  <si>
    <t>03709000</t>
  </si>
  <si>
    <t>Город Краснодар</t>
  </si>
  <si>
    <t>03701000</t>
  </si>
  <si>
    <t>Город Новороссийск</t>
  </si>
  <si>
    <t>03720000</t>
  </si>
  <si>
    <t>Город-курорт Анапа</t>
  </si>
  <si>
    <t>03703000</t>
  </si>
  <si>
    <t>Город-курорт Геленджик</t>
  </si>
  <si>
    <t>03708000</t>
  </si>
  <si>
    <t>Город-курорт Сочи</t>
  </si>
  <si>
    <t>03726000</t>
  </si>
  <si>
    <t>Гулькевичский муниципальный район</t>
  </si>
  <si>
    <t>Венцы-Заря</t>
  </si>
  <si>
    <t>03613404</t>
  </si>
  <si>
    <t>Гирейское городское</t>
  </si>
  <si>
    <t>03613154</t>
  </si>
  <si>
    <t>03613000</t>
  </si>
  <si>
    <t>Гулькевичское городское</t>
  </si>
  <si>
    <t>03613101</t>
  </si>
  <si>
    <t>Комсомольское</t>
  </si>
  <si>
    <t>03613413</t>
  </si>
  <si>
    <t>Красносельское городское</t>
  </si>
  <si>
    <t>03613162</t>
  </si>
  <si>
    <t>Кубань</t>
  </si>
  <si>
    <t>03613416</t>
  </si>
  <si>
    <t>Николенское</t>
  </si>
  <si>
    <t>03613425</t>
  </si>
  <si>
    <t>Новоукраинское</t>
  </si>
  <si>
    <t>03613429</t>
  </si>
  <si>
    <t>Отрадо-Кубанское</t>
  </si>
  <si>
    <t>03613434</t>
  </si>
  <si>
    <t>Отрадо-Ольгинское</t>
  </si>
  <si>
    <t>03613437</t>
  </si>
  <si>
    <t>Пушкинское</t>
  </si>
  <si>
    <t>03613440</t>
  </si>
  <si>
    <t>Скобелевское</t>
  </si>
  <si>
    <t>03613445</t>
  </si>
  <si>
    <t>Соколовское</t>
  </si>
  <si>
    <t>03613448</t>
  </si>
  <si>
    <t>Союз Четырех Хуторов</t>
  </si>
  <si>
    <t>03613450</t>
  </si>
  <si>
    <t>Тысячное</t>
  </si>
  <si>
    <t>03613455</t>
  </si>
  <si>
    <t>Динской муниципальный район</t>
  </si>
  <si>
    <t>Васюринское</t>
  </si>
  <si>
    <t>03614402</t>
  </si>
  <si>
    <t>Динское</t>
  </si>
  <si>
    <t>03614404</t>
  </si>
  <si>
    <t>03614000</t>
  </si>
  <si>
    <t>Красносельское</t>
  </si>
  <si>
    <t>03614410</t>
  </si>
  <si>
    <t>Мичуринское</t>
  </si>
  <si>
    <t>03614412</t>
  </si>
  <si>
    <t>Нововеличковское</t>
  </si>
  <si>
    <t>03614414</t>
  </si>
  <si>
    <t>Новотитаровское</t>
  </si>
  <si>
    <t>03614416</t>
  </si>
  <si>
    <t>Первореченское</t>
  </si>
  <si>
    <t>03614419</t>
  </si>
  <si>
    <t>Пластуновское</t>
  </si>
  <si>
    <t>03614422</t>
  </si>
  <si>
    <t>Старомышастовское</t>
  </si>
  <si>
    <t>03614428</t>
  </si>
  <si>
    <t>Южно-Кубанское</t>
  </si>
  <si>
    <t>03614445</t>
  </si>
  <si>
    <t>Должанское</t>
  </si>
  <si>
    <t>03616404</t>
  </si>
  <si>
    <t>03616000</t>
  </si>
  <si>
    <t>Ейское</t>
  </si>
  <si>
    <t>03616407</t>
  </si>
  <si>
    <t>Камышеватское</t>
  </si>
  <si>
    <t>03616410</t>
  </si>
  <si>
    <t>Копанское</t>
  </si>
  <si>
    <t>03616413</t>
  </si>
  <si>
    <t>Красноармейское</t>
  </si>
  <si>
    <t>03616416</t>
  </si>
  <si>
    <t>Кухаривское</t>
  </si>
  <si>
    <t>03616419</t>
  </si>
  <si>
    <t>Моревское</t>
  </si>
  <si>
    <t>03616420</t>
  </si>
  <si>
    <t>Трудовое</t>
  </si>
  <si>
    <t>03616421</t>
  </si>
  <si>
    <t>Ясенское</t>
  </si>
  <si>
    <t>03616422</t>
  </si>
  <si>
    <t>Кавказский муниципальный район</t>
  </si>
  <si>
    <t>Дмитриевское</t>
  </si>
  <si>
    <t>03618404</t>
  </si>
  <si>
    <t>03618000</t>
  </si>
  <si>
    <t>Кавказское</t>
  </si>
  <si>
    <t>03618410</t>
  </si>
  <si>
    <t>Казанское</t>
  </si>
  <si>
    <t>03618413</t>
  </si>
  <si>
    <t>Кропоткинское городское</t>
  </si>
  <si>
    <t>03618101</t>
  </si>
  <si>
    <t>Лосевское</t>
  </si>
  <si>
    <t>03618419</t>
  </si>
  <si>
    <t>Мирское</t>
  </si>
  <si>
    <t>03618422</t>
  </si>
  <si>
    <t>Привольное</t>
  </si>
  <si>
    <t>03618432</t>
  </si>
  <si>
    <t>Темижбекское</t>
  </si>
  <si>
    <t>03618452</t>
  </si>
  <si>
    <t>им М Горького</t>
  </si>
  <si>
    <t>03618407</t>
  </si>
  <si>
    <t>Калининский муниципальный район</t>
  </si>
  <si>
    <t>Бойкопонурское</t>
  </si>
  <si>
    <t>03619405</t>
  </si>
  <si>
    <t>Гривенское</t>
  </si>
  <si>
    <t>03619406</t>
  </si>
  <si>
    <t>Гришковское</t>
  </si>
  <si>
    <t>03619407</t>
  </si>
  <si>
    <t>Джумайловское</t>
  </si>
  <si>
    <t>03619408</t>
  </si>
  <si>
    <t>03619000</t>
  </si>
  <si>
    <t>Калининское</t>
  </si>
  <si>
    <t>03619420</t>
  </si>
  <si>
    <t>Куйбышевское</t>
  </si>
  <si>
    <t>03619422</t>
  </si>
  <si>
    <t>Новониколаевское</t>
  </si>
  <si>
    <t>03619427</t>
  </si>
  <si>
    <t>Старовеличковское</t>
  </si>
  <si>
    <t>03619435</t>
  </si>
  <si>
    <t>Каневской муниципальный район</t>
  </si>
  <si>
    <t>Каневское</t>
  </si>
  <si>
    <t>03620402</t>
  </si>
  <si>
    <t>03620000</t>
  </si>
  <si>
    <t>Красногвардейское</t>
  </si>
  <si>
    <t>03620404</t>
  </si>
  <si>
    <t>Кубанскостепное</t>
  </si>
  <si>
    <t>03620405</t>
  </si>
  <si>
    <t>Новодеревянковское</t>
  </si>
  <si>
    <t>03620407</t>
  </si>
  <si>
    <t>Новоминское</t>
  </si>
  <si>
    <t>03620410</t>
  </si>
  <si>
    <t>Привольненское</t>
  </si>
  <si>
    <t>03620413</t>
  </si>
  <si>
    <t>Придорожное</t>
  </si>
  <si>
    <t>03620414</t>
  </si>
  <si>
    <t>Стародеревянковское</t>
  </si>
  <si>
    <t>03620416</t>
  </si>
  <si>
    <t>Челбасское</t>
  </si>
  <si>
    <t>03620419</t>
  </si>
  <si>
    <t>Кореновский муниципальный район</t>
  </si>
  <si>
    <t>Братковское</t>
  </si>
  <si>
    <t>03621402</t>
  </si>
  <si>
    <t>Бураковское</t>
  </si>
  <si>
    <t>03621404</t>
  </si>
  <si>
    <t>Дядьковское</t>
  </si>
  <si>
    <t>03621407</t>
  </si>
  <si>
    <t>Журавское</t>
  </si>
  <si>
    <t>03621410</t>
  </si>
  <si>
    <t>03621000</t>
  </si>
  <si>
    <t>Кореновское городское</t>
  </si>
  <si>
    <t>03621101</t>
  </si>
  <si>
    <t>Новоберезанское</t>
  </si>
  <si>
    <t>03621413</t>
  </si>
  <si>
    <t>Платнировское</t>
  </si>
  <si>
    <t>03621419</t>
  </si>
  <si>
    <t>Пролетарское</t>
  </si>
  <si>
    <t>03621422</t>
  </si>
  <si>
    <t>Раздольненское</t>
  </si>
  <si>
    <t>03621425</t>
  </si>
  <si>
    <t>Сергиевское</t>
  </si>
  <si>
    <t>03621428</t>
  </si>
  <si>
    <t>Красноармейский муниципальный район</t>
  </si>
  <si>
    <t>Ивановское</t>
  </si>
  <si>
    <t>03623407</t>
  </si>
  <si>
    <t>03623000</t>
  </si>
  <si>
    <t>Марьянское</t>
  </si>
  <si>
    <t>03623412</t>
  </si>
  <si>
    <t>Новомышастовское</t>
  </si>
  <si>
    <t>03623413</t>
  </si>
  <si>
    <t>Октябрьское</t>
  </si>
  <si>
    <t>03623419</t>
  </si>
  <si>
    <t>Полтавское</t>
  </si>
  <si>
    <t>03623410</t>
  </si>
  <si>
    <t>Протичкинское</t>
  </si>
  <si>
    <t>03623420</t>
  </si>
  <si>
    <t>Староджерелиевское</t>
  </si>
  <si>
    <t>03623422</t>
  </si>
  <si>
    <t>Старонижестеблиевское</t>
  </si>
  <si>
    <t>03623425</t>
  </si>
  <si>
    <t>Трудобеликовское</t>
  </si>
  <si>
    <t>03623428</t>
  </si>
  <si>
    <t>Чебургольское</t>
  </si>
  <si>
    <t>03623431</t>
  </si>
  <si>
    <t>Крыловский муниципальный район</t>
  </si>
  <si>
    <t>03624000</t>
  </si>
  <si>
    <t>Крыловское</t>
  </si>
  <si>
    <t>03624411</t>
  </si>
  <si>
    <t>Кугоейское</t>
  </si>
  <si>
    <t>03624414</t>
  </si>
  <si>
    <t>Новопашковское</t>
  </si>
  <si>
    <t>03624418</t>
  </si>
  <si>
    <t>Новосергиевское</t>
  </si>
  <si>
    <t>03624421</t>
  </si>
  <si>
    <t>03624424</t>
  </si>
  <si>
    <t>Шевченковское</t>
  </si>
  <si>
    <t>03624430</t>
  </si>
  <si>
    <t>Крымский муниципальный район</t>
  </si>
  <si>
    <t>Адагумское</t>
  </si>
  <si>
    <t>03625402</t>
  </si>
  <si>
    <t>Варениковское</t>
  </si>
  <si>
    <t>03625404</t>
  </si>
  <si>
    <t>Кеслеровское</t>
  </si>
  <si>
    <t>03625407</t>
  </si>
  <si>
    <t>Киевское</t>
  </si>
  <si>
    <t>03625410</t>
  </si>
  <si>
    <t>03625000</t>
  </si>
  <si>
    <t>Крымское городское</t>
  </si>
  <si>
    <t>03625101</t>
  </si>
  <si>
    <t>Мерчанское</t>
  </si>
  <si>
    <t>03625416</t>
  </si>
  <si>
    <t>Молдаванское</t>
  </si>
  <si>
    <t>03625419</t>
  </si>
  <si>
    <t>Нижнебаканское</t>
  </si>
  <si>
    <t>03625412</t>
  </si>
  <si>
    <t>Пригородное</t>
  </si>
  <si>
    <t>03625413</t>
  </si>
  <si>
    <t>Троицкое</t>
  </si>
  <si>
    <t>03625422</t>
  </si>
  <si>
    <t>Южное</t>
  </si>
  <si>
    <t>03625431</t>
  </si>
  <si>
    <t>Курганинский муниципальный район</t>
  </si>
  <si>
    <t>Безводное</t>
  </si>
  <si>
    <t>03627402</t>
  </si>
  <si>
    <t>Воздвиженское</t>
  </si>
  <si>
    <t>03627404</t>
  </si>
  <si>
    <t>Константиновское</t>
  </si>
  <si>
    <t>03627407</t>
  </si>
  <si>
    <t>03627000</t>
  </si>
  <si>
    <t>Курганинское городское</t>
  </si>
  <si>
    <t>03627101</t>
  </si>
  <si>
    <t>Михайловское</t>
  </si>
  <si>
    <t>03627410</t>
  </si>
  <si>
    <t>Новоалексеевское</t>
  </si>
  <si>
    <t>03627413</t>
  </si>
  <si>
    <t>03627416</t>
  </si>
  <si>
    <t>Петропавловское</t>
  </si>
  <si>
    <t>03627419</t>
  </si>
  <si>
    <t>03627422</t>
  </si>
  <si>
    <t>Темиргоевское</t>
  </si>
  <si>
    <t>03627425</t>
  </si>
  <si>
    <t>Глебовское</t>
  </si>
  <si>
    <t>03628403</t>
  </si>
  <si>
    <t>Ильинское</t>
  </si>
  <si>
    <t>03628404</t>
  </si>
  <si>
    <t>Кисляковское</t>
  </si>
  <si>
    <t>03628407</t>
  </si>
  <si>
    <t>Краснополянское</t>
  </si>
  <si>
    <t>03628402</t>
  </si>
  <si>
    <t>03628410</t>
  </si>
  <si>
    <t>03628000</t>
  </si>
  <si>
    <t>Кущевское</t>
  </si>
  <si>
    <t>03628416</t>
  </si>
  <si>
    <t>Новомихайловское</t>
  </si>
  <si>
    <t>03628420</t>
  </si>
  <si>
    <t>03628422</t>
  </si>
  <si>
    <t>Полтавченское</t>
  </si>
  <si>
    <t>03628425</t>
  </si>
  <si>
    <t>03628428</t>
  </si>
  <si>
    <t>Среднечубуркское</t>
  </si>
  <si>
    <t>03628429</t>
  </si>
  <si>
    <t>Лабинский муниципальный район</t>
  </si>
  <si>
    <t>Ахметовское</t>
  </si>
  <si>
    <t>03630404</t>
  </si>
  <si>
    <t>Владимирское</t>
  </si>
  <si>
    <t>03630416</t>
  </si>
  <si>
    <t>Вознесенское</t>
  </si>
  <si>
    <t>03630419</t>
  </si>
  <si>
    <t>Зассовское</t>
  </si>
  <si>
    <t>03630425</t>
  </si>
  <si>
    <t>Каладжинское</t>
  </si>
  <si>
    <t>03630428</t>
  </si>
  <si>
    <t>03630000</t>
  </si>
  <si>
    <t>Лабинское городское</t>
  </si>
  <si>
    <t>03630101</t>
  </si>
  <si>
    <t>Лучевое</t>
  </si>
  <si>
    <t>03630439</t>
  </si>
  <si>
    <t>Отважненское</t>
  </si>
  <si>
    <t>03630443</t>
  </si>
  <si>
    <t>Первосинюхинское</t>
  </si>
  <si>
    <t>03630446</t>
  </si>
  <si>
    <t>Сладковское</t>
  </si>
  <si>
    <t>03630450</t>
  </si>
  <si>
    <t>Упорненское</t>
  </si>
  <si>
    <t>03630455</t>
  </si>
  <si>
    <t>Харьковское</t>
  </si>
  <si>
    <t>03630458</t>
  </si>
  <si>
    <t>Чамлыкское</t>
  </si>
  <si>
    <t>03630437</t>
  </si>
  <si>
    <t>Белохуторское</t>
  </si>
  <si>
    <t>03632401</t>
  </si>
  <si>
    <t>Восточное</t>
  </si>
  <si>
    <t>03632402</t>
  </si>
  <si>
    <t>Западное</t>
  </si>
  <si>
    <t>03632420</t>
  </si>
  <si>
    <t>Коржовское</t>
  </si>
  <si>
    <t>03632403</t>
  </si>
  <si>
    <t>03632404</t>
  </si>
  <si>
    <t>Куликовское</t>
  </si>
  <si>
    <t>03632407</t>
  </si>
  <si>
    <t>03632000</t>
  </si>
  <si>
    <t>Ленинградское</t>
  </si>
  <si>
    <t>03632410</t>
  </si>
  <si>
    <t>Новоплатнировское</t>
  </si>
  <si>
    <t>03632413</t>
  </si>
  <si>
    <t>Образцовое</t>
  </si>
  <si>
    <t>03632415</t>
  </si>
  <si>
    <t>03632417</t>
  </si>
  <si>
    <t>Уманское</t>
  </si>
  <si>
    <t>03632416</t>
  </si>
  <si>
    <t>Мостовский муниципальный район</t>
  </si>
  <si>
    <t>Андрюковское</t>
  </si>
  <si>
    <t>03633404</t>
  </si>
  <si>
    <t>Баговское</t>
  </si>
  <si>
    <t>03633407</t>
  </si>
  <si>
    <t>Беноковское</t>
  </si>
  <si>
    <t>03633410</t>
  </si>
  <si>
    <t>Бесленеевское</t>
  </si>
  <si>
    <t>03633413</t>
  </si>
  <si>
    <t>Губское</t>
  </si>
  <si>
    <t>03633422</t>
  </si>
  <si>
    <t>Костромское</t>
  </si>
  <si>
    <t>03633431</t>
  </si>
  <si>
    <t>Краснокутское</t>
  </si>
  <si>
    <t>03633434</t>
  </si>
  <si>
    <t>Махошевское</t>
  </si>
  <si>
    <t>03633440</t>
  </si>
  <si>
    <t>03633000</t>
  </si>
  <si>
    <t>Мостовское городское</t>
  </si>
  <si>
    <t>03633151</t>
  </si>
  <si>
    <t>Переправненское</t>
  </si>
  <si>
    <t>03633449</t>
  </si>
  <si>
    <t>Псебайское городское</t>
  </si>
  <si>
    <t>03633156</t>
  </si>
  <si>
    <t>Унароковское</t>
  </si>
  <si>
    <t>03633452</t>
  </si>
  <si>
    <t>Шедокское</t>
  </si>
  <si>
    <t>03633461</t>
  </si>
  <si>
    <t>Ярославское</t>
  </si>
  <si>
    <t>03633464</t>
  </si>
  <si>
    <t>Новокубанский муниципальный район</t>
  </si>
  <si>
    <t>Бесскорбненское</t>
  </si>
  <si>
    <t>03634402</t>
  </si>
  <si>
    <t>Верхнекубанское</t>
  </si>
  <si>
    <t>03634403</t>
  </si>
  <si>
    <t>Ковалевское</t>
  </si>
  <si>
    <t>03634407</t>
  </si>
  <si>
    <t>Ляпинское</t>
  </si>
  <si>
    <t>03634413</t>
  </si>
  <si>
    <t>03634000</t>
  </si>
  <si>
    <t>Новокубанское городское</t>
  </si>
  <si>
    <t>03634101</t>
  </si>
  <si>
    <t>03634422</t>
  </si>
  <si>
    <t>Прикубанское</t>
  </si>
  <si>
    <t>03634425</t>
  </si>
  <si>
    <t>Прочноокопское</t>
  </si>
  <si>
    <t>03634428</t>
  </si>
  <si>
    <t>Советское</t>
  </si>
  <si>
    <t>03634431</t>
  </si>
  <si>
    <t>Новопокровский муниципальный район</t>
  </si>
  <si>
    <t>Горькобалковское</t>
  </si>
  <si>
    <t>03635402</t>
  </si>
  <si>
    <t>03635404</t>
  </si>
  <si>
    <t>Калниболотское</t>
  </si>
  <si>
    <t>03635407</t>
  </si>
  <si>
    <t>03635410</t>
  </si>
  <si>
    <t>Незамаевское</t>
  </si>
  <si>
    <t>03635413</t>
  </si>
  <si>
    <t>Новоивановское</t>
  </si>
  <si>
    <t>03635416</t>
  </si>
  <si>
    <t>03635000</t>
  </si>
  <si>
    <t>Новопокровское</t>
  </si>
  <si>
    <t>03635419</t>
  </si>
  <si>
    <t>Покровское</t>
  </si>
  <si>
    <t>03635422</t>
  </si>
  <si>
    <t>Отрадненский муниципальный район</t>
  </si>
  <si>
    <t>Бесстрашненское</t>
  </si>
  <si>
    <t>03637401</t>
  </si>
  <si>
    <t>Благодарненское</t>
  </si>
  <si>
    <t>03637402</t>
  </si>
  <si>
    <t>03637404</t>
  </si>
  <si>
    <t>Малотенгинское</t>
  </si>
  <si>
    <t>03637407</t>
  </si>
  <si>
    <t>Маякское</t>
  </si>
  <si>
    <t>03637408</t>
  </si>
  <si>
    <t>Надежненское</t>
  </si>
  <si>
    <t>03637410</t>
  </si>
  <si>
    <t>03637000</t>
  </si>
  <si>
    <t>Отрадненское</t>
  </si>
  <si>
    <t>03637413</t>
  </si>
  <si>
    <t>Передовское</t>
  </si>
  <si>
    <t>03637416</t>
  </si>
  <si>
    <t>Подгорненское</t>
  </si>
  <si>
    <t>03637419</t>
  </si>
  <si>
    <t>Подгорно-Синюхинское</t>
  </si>
  <si>
    <t>03637422</t>
  </si>
  <si>
    <t>Попутненское</t>
  </si>
  <si>
    <t>03637425</t>
  </si>
  <si>
    <t>Рудьевское</t>
  </si>
  <si>
    <t>03637426</t>
  </si>
  <si>
    <t>Спокойненское</t>
  </si>
  <si>
    <t>03637428</t>
  </si>
  <si>
    <t>Удобненское</t>
  </si>
  <si>
    <t>03637431</t>
  </si>
  <si>
    <t>Павловский муниципальный район</t>
  </si>
  <si>
    <t>Атаманское</t>
  </si>
  <si>
    <t>03639402</t>
  </si>
  <si>
    <t>Веселовское</t>
  </si>
  <si>
    <t>03639404</t>
  </si>
  <si>
    <t>03639410</t>
  </si>
  <si>
    <t>Новолеушковское</t>
  </si>
  <si>
    <t>03639413</t>
  </si>
  <si>
    <t>Новопетровское</t>
  </si>
  <si>
    <t>03639419</t>
  </si>
  <si>
    <t>Новопластуновское</t>
  </si>
  <si>
    <t>03639422</t>
  </si>
  <si>
    <t>03639000</t>
  </si>
  <si>
    <t>Павловское</t>
  </si>
  <si>
    <t>03639428</t>
  </si>
  <si>
    <t>Северное</t>
  </si>
  <si>
    <t>03639430</t>
  </si>
  <si>
    <t>Среднечелбасское</t>
  </si>
  <si>
    <t>03639431</t>
  </si>
  <si>
    <t>Старолеушковское</t>
  </si>
  <si>
    <t>03639434</t>
  </si>
  <si>
    <t>03639440</t>
  </si>
  <si>
    <t>Приморско-Ахтарский муниципальный район</t>
  </si>
  <si>
    <t>Ахтарское</t>
  </si>
  <si>
    <t>03641401</t>
  </si>
  <si>
    <t>Бородинское</t>
  </si>
  <si>
    <t>03641402</t>
  </si>
  <si>
    <t>Бриньковское</t>
  </si>
  <si>
    <t>03641404</t>
  </si>
  <si>
    <t>03641407</t>
  </si>
  <si>
    <t>03641410</t>
  </si>
  <si>
    <t>Приазовское</t>
  </si>
  <si>
    <t>03641413</t>
  </si>
  <si>
    <t>03641000</t>
  </si>
  <si>
    <t>Приморско-Ахтарское городское</t>
  </si>
  <si>
    <t>03641101</t>
  </si>
  <si>
    <t>Свободное</t>
  </si>
  <si>
    <t>03641416</t>
  </si>
  <si>
    <t>Степное</t>
  </si>
  <si>
    <t>03641419</t>
  </si>
  <si>
    <t>Северский муниципальный район</t>
  </si>
  <si>
    <t>Азовское</t>
  </si>
  <si>
    <t>03643402</t>
  </si>
  <si>
    <t>Афипское городское</t>
  </si>
  <si>
    <t>03643152</t>
  </si>
  <si>
    <t>Григорьевское</t>
  </si>
  <si>
    <t>03643404</t>
  </si>
  <si>
    <t>Ильское городское</t>
  </si>
  <si>
    <t>03643155</t>
  </si>
  <si>
    <t>Калужское</t>
  </si>
  <si>
    <t>03643406</t>
  </si>
  <si>
    <t>Львовское</t>
  </si>
  <si>
    <t>03643407</t>
  </si>
  <si>
    <t>03643408</t>
  </si>
  <si>
    <t>Новодмитриевское</t>
  </si>
  <si>
    <t>03643410</t>
  </si>
  <si>
    <t>03643000</t>
  </si>
  <si>
    <t>Северское</t>
  </si>
  <si>
    <t>03643413</t>
  </si>
  <si>
    <t>Смоленское</t>
  </si>
  <si>
    <t>03643416</t>
  </si>
  <si>
    <t>Черноморское</t>
  </si>
  <si>
    <t>03643158</t>
  </si>
  <si>
    <t>Шабановское</t>
  </si>
  <si>
    <t>03643419</t>
  </si>
  <si>
    <t>Славянский муниципальный район</t>
  </si>
  <si>
    <t>Анастасиевское</t>
  </si>
  <si>
    <t>03645402</t>
  </si>
  <si>
    <t>Ачуевское</t>
  </si>
  <si>
    <t>03645401</t>
  </si>
  <si>
    <t>Голубая Нива</t>
  </si>
  <si>
    <t>03645403</t>
  </si>
  <si>
    <t>Забойское</t>
  </si>
  <si>
    <t>03645404</t>
  </si>
  <si>
    <t>Кировское</t>
  </si>
  <si>
    <t>03645407</t>
  </si>
  <si>
    <t>Коржевское</t>
  </si>
  <si>
    <t>03645410</t>
  </si>
  <si>
    <t>Маевское</t>
  </si>
  <si>
    <t>03645412</t>
  </si>
  <si>
    <t>Петровское</t>
  </si>
  <si>
    <t>03645413</t>
  </si>
  <si>
    <t>Прибрежное</t>
  </si>
  <si>
    <t>03645414</t>
  </si>
  <si>
    <t>03645415</t>
  </si>
  <si>
    <t>Протокское</t>
  </si>
  <si>
    <t>03645416</t>
  </si>
  <si>
    <t>Рисовое</t>
  </si>
  <si>
    <t>03645420</t>
  </si>
  <si>
    <t>03645000</t>
  </si>
  <si>
    <t>Славянское городское</t>
  </si>
  <si>
    <t>03645101</t>
  </si>
  <si>
    <t>Целинное</t>
  </si>
  <si>
    <t>03645425</t>
  </si>
  <si>
    <t>Черноерковское</t>
  </si>
  <si>
    <t>03645429</t>
  </si>
  <si>
    <t>03647404</t>
  </si>
  <si>
    <t>Новоясенское</t>
  </si>
  <si>
    <t>03647407</t>
  </si>
  <si>
    <t>03647000</t>
  </si>
  <si>
    <t>Тбилисский муниципальный район</t>
  </si>
  <si>
    <t>Алексее-Тенгинское</t>
  </si>
  <si>
    <t>03649401</t>
  </si>
  <si>
    <t>Ванновское</t>
  </si>
  <si>
    <t>03649402</t>
  </si>
  <si>
    <t>Геймановское</t>
  </si>
  <si>
    <t>03649404</t>
  </si>
  <si>
    <t>Ловлинское</t>
  </si>
  <si>
    <t>03649407</t>
  </si>
  <si>
    <t>Марьинское</t>
  </si>
  <si>
    <t>03649410</t>
  </si>
  <si>
    <t>Нововладимировское</t>
  </si>
  <si>
    <t>03649413</t>
  </si>
  <si>
    <t>Песчаное</t>
  </si>
  <si>
    <t>03649416</t>
  </si>
  <si>
    <t>03649000</t>
  </si>
  <si>
    <t>Тбилисское</t>
  </si>
  <si>
    <t>03649419</t>
  </si>
  <si>
    <t>Темрюкский муниципальный район</t>
  </si>
  <si>
    <t>Ахтанизовское</t>
  </si>
  <si>
    <t>03651402</t>
  </si>
  <si>
    <t>Вышестеблиевское</t>
  </si>
  <si>
    <t>03651404</t>
  </si>
  <si>
    <t>Голубицкое</t>
  </si>
  <si>
    <t>03651407</t>
  </si>
  <si>
    <t>Запорожское</t>
  </si>
  <si>
    <t>03651410</t>
  </si>
  <si>
    <t>Краснострельское</t>
  </si>
  <si>
    <t>03651413</t>
  </si>
  <si>
    <t>Курчанское</t>
  </si>
  <si>
    <t>03651416</t>
  </si>
  <si>
    <t>Новотаманское</t>
  </si>
  <si>
    <t>03651418</t>
  </si>
  <si>
    <t>Сенное</t>
  </si>
  <si>
    <t>03651419</t>
  </si>
  <si>
    <t>Старотитаровское</t>
  </si>
  <si>
    <t>03651422</t>
  </si>
  <si>
    <t>Таманское</t>
  </si>
  <si>
    <t>03651425</t>
  </si>
  <si>
    <t>03651000</t>
  </si>
  <si>
    <t>Темрюкское городское</t>
  </si>
  <si>
    <t>03651101</t>
  </si>
  <si>
    <t>Фонталовское</t>
  </si>
  <si>
    <t>03651430</t>
  </si>
  <si>
    <t>Тимашевский муниципальный район</t>
  </si>
  <si>
    <t>Дербентское</t>
  </si>
  <si>
    <t>03653402</t>
  </si>
  <si>
    <t>Днепровское</t>
  </si>
  <si>
    <t>03653404</t>
  </si>
  <si>
    <t>Кубанец</t>
  </si>
  <si>
    <t>03653410</t>
  </si>
  <si>
    <t>Медведовское</t>
  </si>
  <si>
    <t>03653413</t>
  </si>
  <si>
    <t>Незаймановское</t>
  </si>
  <si>
    <t>03653416</t>
  </si>
  <si>
    <t>Новокорсунское</t>
  </si>
  <si>
    <t>03653419</t>
  </si>
  <si>
    <t>Новоленинское</t>
  </si>
  <si>
    <t>03653422</t>
  </si>
  <si>
    <t>Поселковое</t>
  </si>
  <si>
    <t>03653425</t>
  </si>
  <si>
    <t>Роговское</t>
  </si>
  <si>
    <t>03653428</t>
  </si>
  <si>
    <t>03653000</t>
  </si>
  <si>
    <t>Тимашевское городское</t>
  </si>
  <si>
    <t>03653101</t>
  </si>
  <si>
    <t>Тихорецкий муниципальный район</t>
  </si>
  <si>
    <t>Алексеевское</t>
  </si>
  <si>
    <t>03654402</t>
  </si>
  <si>
    <t>Архангельское</t>
  </si>
  <si>
    <t>03654404</t>
  </si>
  <si>
    <t>Братское</t>
  </si>
  <si>
    <t>03654405</t>
  </si>
  <si>
    <t>Еремизино-Борисовское</t>
  </si>
  <si>
    <t>03654407</t>
  </si>
  <si>
    <t>Новорождественское</t>
  </si>
  <si>
    <t>03654410</t>
  </si>
  <si>
    <t>03654413</t>
  </si>
  <si>
    <t>Парковское</t>
  </si>
  <si>
    <t>03654416</t>
  </si>
  <si>
    <t>Терновское</t>
  </si>
  <si>
    <t>03654419</t>
  </si>
  <si>
    <t>03654000</t>
  </si>
  <si>
    <t>Тихорецкое городское</t>
  </si>
  <si>
    <t>03654101</t>
  </si>
  <si>
    <t>Фастовецкое</t>
  </si>
  <si>
    <t>03654422</t>
  </si>
  <si>
    <t>Хоперское</t>
  </si>
  <si>
    <t>03654425</t>
  </si>
  <si>
    <t>Юго-Северное</t>
  </si>
  <si>
    <t>03654435</t>
  </si>
  <si>
    <t>Туапсинский муниципальный район</t>
  </si>
  <si>
    <t>Вельяминовское</t>
  </si>
  <si>
    <t>03655404</t>
  </si>
  <si>
    <t>Георгиевское</t>
  </si>
  <si>
    <t>03655407</t>
  </si>
  <si>
    <t>Джубгское городское</t>
  </si>
  <si>
    <t>03655154</t>
  </si>
  <si>
    <t>Небугское</t>
  </si>
  <si>
    <t>03655402</t>
  </si>
  <si>
    <t>Новомихайловское городское</t>
  </si>
  <si>
    <t>03655158</t>
  </si>
  <si>
    <t>03655410</t>
  </si>
  <si>
    <t>Тенгинское</t>
  </si>
  <si>
    <t>03655412</t>
  </si>
  <si>
    <t>03655000</t>
  </si>
  <si>
    <t>Туапсинское</t>
  </si>
  <si>
    <t>03655101</t>
  </si>
  <si>
    <t>Шаумянское</t>
  </si>
  <si>
    <t>03655413</t>
  </si>
  <si>
    <t>Шепсинское</t>
  </si>
  <si>
    <t>03655415</t>
  </si>
  <si>
    <t>Успенский муниципальный район</t>
  </si>
  <si>
    <t>03656402</t>
  </si>
  <si>
    <t>Вольненское</t>
  </si>
  <si>
    <t>03656404</t>
  </si>
  <si>
    <t>Коноковское</t>
  </si>
  <si>
    <t>03656410</t>
  </si>
  <si>
    <t>Кургоковское</t>
  </si>
  <si>
    <t>03656413</t>
  </si>
  <si>
    <t>Маламинское</t>
  </si>
  <si>
    <t>03656416</t>
  </si>
  <si>
    <t>03656419</t>
  </si>
  <si>
    <t>Трехсельское</t>
  </si>
  <si>
    <t>03656434</t>
  </si>
  <si>
    <t>Убеженское</t>
  </si>
  <si>
    <t>03656437</t>
  </si>
  <si>
    <t>Урупское</t>
  </si>
  <si>
    <t>03656440</t>
  </si>
  <si>
    <t>03656000</t>
  </si>
  <si>
    <t>03656443</t>
  </si>
  <si>
    <t>Усть-Лабинский муниципальный район</t>
  </si>
  <si>
    <t>03657402</t>
  </si>
  <si>
    <t>03657404</t>
  </si>
  <si>
    <t>Вимовское</t>
  </si>
  <si>
    <t>03657405</t>
  </si>
  <si>
    <t>Воронежское</t>
  </si>
  <si>
    <t>03657407</t>
  </si>
  <si>
    <t>03657410</t>
  </si>
  <si>
    <t>Двубратское</t>
  </si>
  <si>
    <t>03657412</t>
  </si>
  <si>
    <t>Железное</t>
  </si>
  <si>
    <t>03657413</t>
  </si>
  <si>
    <t>Кирпильское</t>
  </si>
  <si>
    <t>03657416</t>
  </si>
  <si>
    <t>Ладожское</t>
  </si>
  <si>
    <t>03657419</t>
  </si>
  <si>
    <t>Ленинское</t>
  </si>
  <si>
    <t>03657422</t>
  </si>
  <si>
    <t>Некрасовское</t>
  </si>
  <si>
    <t>03657425</t>
  </si>
  <si>
    <t>Новолабинское</t>
  </si>
  <si>
    <t>03657428</t>
  </si>
  <si>
    <t>Суворовское</t>
  </si>
  <si>
    <t>03657431</t>
  </si>
  <si>
    <t>03657433</t>
  </si>
  <si>
    <t>03657000</t>
  </si>
  <si>
    <t>Усть-Лабинское городское</t>
  </si>
  <si>
    <t>03657101</t>
  </si>
  <si>
    <t>year_list1</t>
  </si>
  <si>
    <t>year_list</t>
  </si>
  <si>
    <t>logical</t>
  </si>
  <si>
    <t>Месяц
(MONTH)</t>
  </si>
  <si>
    <t>Квартал
(QUARTER)</t>
  </si>
  <si>
    <t>Месяц
(kind_of_publication)</t>
  </si>
  <si>
    <t>НДС
/kind_of_NDS/</t>
  </si>
  <si>
    <t>Номер СЦХВ(СЦВО)
/SKI_number/</t>
  </si>
  <si>
    <t>Единица измерения объема оказываемых услуг ГВС
/kind_of_unit_GVS/</t>
  </si>
  <si>
    <t>Метод регулирования
/kind_of_control_method/</t>
  </si>
  <si>
    <t>Вид деятельности, на которую установлен тариф /kind_of_activity_WARM/</t>
  </si>
  <si>
    <t>Вид теплоносителя
(kind_of_heat_transfer)</t>
  </si>
  <si>
    <t>Тип данных
(kind_of_data_type)</t>
  </si>
  <si>
    <t>Схема подключения
(kind_of_scheme_in)
(kind_of_scheme_in2)</t>
  </si>
  <si>
    <t>Группы потребителей
(kind_of_cons)</t>
  </si>
  <si>
    <t>Тип прокладки тепловых сетей
(kind_of_nets)</t>
  </si>
  <si>
    <t>Диапазаны диаметров тепловых сетей
(kind_of_diameters)</t>
  </si>
  <si>
    <t>Подключаемая тепловая нагрузка
(kind_of_load)</t>
  </si>
  <si>
    <t>Форма 2, таблица Х</t>
  </si>
  <si>
    <t>виды тарифа
/kind_group_rates/</t>
  </si>
  <si>
    <t>Заголовок таблицы</t>
  </si>
  <si>
    <t>name_rates_4</t>
  </si>
  <si>
    <t>name_rates_8</t>
  </si>
  <si>
    <t>Подключаемая тепловая нагрузка
(kind_of_load3)</t>
  </si>
  <si>
    <t>Вид теплоносителя
(kind_of_heat_transfer2)</t>
  </si>
  <si>
    <t>Вид теплоносителя
(kind_of_heat_transfer3)</t>
  </si>
  <si>
    <t>Вид топлива
(kind_of_fuel)</t>
  </si>
  <si>
    <t>Способ закупки товаров
(kind_of_zak)</t>
  </si>
  <si>
    <t>виды тарифа
/kind_group_rates_load/</t>
  </si>
  <si>
    <t>виды тарифа
/kind_group_rates_load_filter/</t>
  </si>
  <si>
    <t>виды признаков дифференциации
/kind_of_diff/</t>
  </si>
  <si>
    <t>Диапазаны диаметров водопроводных сетей
(kind_of_diameters2)</t>
  </si>
  <si>
    <t>List_H</t>
  </si>
  <si>
    <t>List_M</t>
  </si>
  <si>
    <t>Перечень форм
(kind_of_forms)</t>
  </si>
  <si>
    <t>Алтайский край</t>
  </si>
  <si>
    <t>январь</t>
  </si>
  <si>
    <t>I квартал</t>
  </si>
  <si>
    <t>На официальном сайте организации</t>
  </si>
  <si>
    <t>тыс.куб.м/сутки</t>
  </si>
  <si>
    <t>метод экономически обоснованных расходов (затрат)</t>
  </si>
  <si>
    <t>Передача+Сбыт</t>
  </si>
  <si>
    <t>Без дифференциации</t>
  </si>
  <si>
    <t>организации-перепродавцы</t>
  </si>
  <si>
    <t>надземная (наземная)</t>
  </si>
  <si>
    <t>50 - 250 мм</t>
  </si>
  <si>
    <t>не превышает 0,1 Гкал/ч</t>
  </si>
  <si>
    <t>Информация о предложении об установлении цен на техническую воду</t>
  </si>
  <si>
    <t>Тариф на холодную воду артезианскую</t>
  </si>
  <si>
    <t>Плата за услуги по поддержанию резервной тепловой мощности при отсутствии потребления тепловой энергии для отдельных категорий (групп) социально значимых потребителей</t>
  </si>
  <si>
    <t>Вода</t>
  </si>
  <si>
    <t>Газ природный по регулируемой цене</t>
  </si>
  <si>
    <t>Конкурс</t>
  </si>
  <si>
    <t>объемы потребления воды абонентами</t>
  </si>
  <si>
    <t>40 мм и менее</t>
  </si>
  <si>
    <t>00</t>
  </si>
  <si>
    <t>Форма 1.0.1</t>
  </si>
  <si>
    <t>Основные параметры раскрываемой информации</t>
  </si>
  <si>
    <t>Амурская область</t>
  </si>
  <si>
    <t>февраль</t>
  </si>
  <si>
    <t>II квартал</t>
  </si>
  <si>
    <t>На сайте регулирующего органа</t>
  </si>
  <si>
    <t>общий с учетом освобождения от уплаты НДС</t>
  </si>
  <si>
    <t>Гкал/ч</t>
  </si>
  <si>
    <t>метод индексации установленных тарифов</t>
  </si>
  <si>
    <t>Передача</t>
  </si>
  <si>
    <t>Горячая вода</t>
  </si>
  <si>
    <t>изменения в раскрытой ранее информации</t>
  </si>
  <si>
    <t>к коллектору источника тепловой энергии</t>
  </si>
  <si>
    <t>бюджетные организации</t>
  </si>
  <si>
    <t>подземная (канальная)</t>
  </si>
  <si>
    <t>251 - 400 мм</t>
  </si>
  <si>
    <t>более 0,1 Гкал/ч и не превышает 1,5 Гкал/ч</t>
  </si>
  <si>
    <t>Информация о предложении об установлении тарифов на транспортировку воды</t>
  </si>
  <si>
    <t>Тариф на холодную воду поверхностную</t>
  </si>
  <si>
    <t>Плата за услуги по поддержанию резервной тепловой мощности, оказываемые регулируемой организацией, мощность источников тепловой энергии которой используется для поддержания резервной мощности в соответствии со схемой теплоснабжения</t>
  </si>
  <si>
    <t>Отборный пар, 1,2-2,5 кг/см2</t>
  </si>
  <si>
    <t>Пар</t>
  </si>
  <si>
    <t>Газ природный по нерегулируемой цене</t>
  </si>
  <si>
    <t>Аукцион</t>
  </si>
  <si>
    <t>соответствие качества питьевой воды и горячей воды требованиям, установленным санитарными нормами и правилами</t>
  </si>
  <si>
    <t>от 41 мм до 70 мм включительно</t>
  </si>
  <si>
    <t>01</t>
  </si>
  <si>
    <t>Форма 2.2</t>
  </si>
  <si>
    <t>Информация о величинах тарифов на питьевую воду (питьевое водоснабжение), техническую воду, транспортировку воды, подвоз воды</t>
  </si>
  <si>
    <t>Архангельская область</t>
  </si>
  <si>
    <t>март</t>
  </si>
  <si>
    <t>III квартал</t>
  </si>
  <si>
    <t>специальный (упрощенная система налогообложения, система налогообложения для сельскохозяйственных производителей)</t>
  </si>
  <si>
    <t>куб.м/ч</t>
  </si>
  <si>
    <t>метод обеспечения доходности инвестированного капитала</t>
  </si>
  <si>
    <t>производство комбинированная выработка</t>
  </si>
  <si>
    <t>Холодная вода</t>
  </si>
  <si>
    <t>к тепловой сети без дополнительного преобразования на тепловых пунктах, эксплуатируемых теплоснабжающей организацией</t>
  </si>
  <si>
    <t>население и приравненные категории</t>
  </si>
  <si>
    <t>подземная (бесканальная)</t>
  </si>
  <si>
    <t>401 - 550 мм</t>
  </si>
  <si>
    <t>превышает 1,5 Гкал/ч при наличии технической возможности подключения</t>
  </si>
  <si>
    <t>Информация о предложении об установлении тарифов на подвоз воды</t>
  </si>
  <si>
    <t>Добавить вариант …</t>
  </si>
  <si>
    <t>Плата за услуги по поддержанию резервной тепловой мощности, оказываемые регулируемой организацией, мощность тепловых сетей которой используется для поддержания резервной мощности в соответствии со схемой теплоснабжения</t>
  </si>
  <si>
    <t>Отборный пар, 2,5-7 кг/см2</t>
  </si>
  <si>
    <t>Уголь</t>
  </si>
  <si>
    <t>Аукцион в электронной форме</t>
  </si>
  <si>
    <t>иное</t>
  </si>
  <si>
    <t>от 71 мм до 100 мм включительно</t>
  </si>
  <si>
    <t>02</t>
  </si>
  <si>
    <t>Форма 2.3</t>
  </si>
  <si>
    <t>Информация о величинах тарифов на подключение к централизованной системе холодного водоснабжения</t>
  </si>
  <si>
    <t>Астраханская область</t>
  </si>
  <si>
    <t>апрель</t>
  </si>
  <si>
    <t>IV квартал</t>
  </si>
  <si>
    <t>метод сравнения аналогов</t>
  </si>
  <si>
    <t>производство (некомбинированная выработка)+передача+сбыт</t>
  </si>
  <si>
    <t>к тепловой сети после тепловых пунктов (на тепловых пунктах), эксплуатируемых теплоснабжающей организацией</t>
  </si>
  <si>
    <t>прочие</t>
  </si>
  <si>
    <t>551 - 700 мм</t>
  </si>
  <si>
    <t>превышает 1,5 Гкал/ч при отсутствии технической возможности подключения</t>
  </si>
  <si>
    <t>Информация о предложении об установлении тарифов на питьевую воду (питьевое водоснабжение)</t>
  </si>
  <si>
    <t>не известна</t>
  </si>
  <si>
    <t>Отборный пар, 7-13 кг/см2</t>
  </si>
  <si>
    <t>Мазут</t>
  </si>
  <si>
    <t>Запрос котировок</t>
  </si>
  <si>
    <t>от 101 мм до 150 мм включительно</t>
  </si>
  <si>
    <t>03</t>
  </si>
  <si>
    <t>Форма 2.11</t>
  </si>
  <si>
    <t>Информация об условиях, на которых осуществляется поставка регулируемых товаров и (или) оказание регулируемых услуг</t>
  </si>
  <si>
    <t>Белгородская область</t>
  </si>
  <si>
    <t>май</t>
  </si>
  <si>
    <t>НДС общий
/kind_of_NDS_tariff/</t>
  </si>
  <si>
    <t>НДС
/kind_of_NDS_tariff/</t>
  </si>
  <si>
    <t>Вид тарифа на передачу тепловой энергии /kind_of_tariff_unit/</t>
  </si>
  <si>
    <t>производство (некомбинированная выработка)+передача</t>
  </si>
  <si>
    <t>701 мм и выше</t>
  </si>
  <si>
    <t>Отборный пар, &gt; 13 кг/см2</t>
  </si>
  <si>
    <t>Дизельное топливо</t>
  </si>
  <si>
    <t>Единственный поставщик</t>
  </si>
  <si>
    <t>от 151 мм до 200 мм включительно</t>
  </si>
  <si>
    <t>04</t>
  </si>
  <si>
    <t>Форма 2.12</t>
  </si>
  <si>
    <t>Информация о порядке выполнения технологических, технических и других мероприятий, связанных с подключением к централизованной системе холодного водоснабжения</t>
  </si>
  <si>
    <t>Брянская область</t>
  </si>
  <si>
    <t>июнь</t>
  </si>
  <si>
    <t>тариф указан с НДС для плательщиков НДС</t>
  </si>
  <si>
    <t>тариф для организаций не являющихся плательщиками НДС</t>
  </si>
  <si>
    <t>руб./Гкал/ч/мес</t>
  </si>
  <si>
    <t>производство (некомбинированная выработка)+сбыт</t>
  </si>
  <si>
    <t>Острый и редуцированный пар</t>
  </si>
  <si>
    <t>Дрова</t>
  </si>
  <si>
    <t>Иное</t>
  </si>
  <si>
    <t>от 201 мм до 250 мм включительно</t>
  </si>
  <si>
    <t>05</t>
  </si>
  <si>
    <t>Владимирская область</t>
  </si>
  <si>
    <t>июль</t>
  </si>
  <si>
    <t>тариф указан без НДС для плательщиков НДС</t>
  </si>
  <si>
    <t>тариф не утверждался</t>
  </si>
  <si>
    <t>руб./Гкал</t>
  </si>
  <si>
    <t>производство (некомбинированная выработка)</t>
  </si>
  <si>
    <t>Электроэнергия</t>
  </si>
  <si>
    <t>от 250  мм и более</t>
  </si>
  <si>
    <t>06</t>
  </si>
  <si>
    <t>Волгоградская область</t>
  </si>
  <si>
    <t>август</t>
  </si>
  <si>
    <t>Прочее</t>
  </si>
  <si>
    <t>07</t>
  </si>
  <si>
    <t>Вологодская область</t>
  </si>
  <si>
    <t>сентябрь</t>
  </si>
  <si>
    <t>Информация о предложении об установлении платы за подключение к централизованной системе холодного водоснабжения (индивидуальной)</t>
  </si>
  <si>
    <t>08</t>
  </si>
  <si>
    <t>Воронежская область</t>
  </si>
  <si>
    <t>октябрь</t>
  </si>
  <si>
    <t>Информация о предложении об установлении платы за подключение к централизованной системе холодного водоснабжения</t>
  </si>
  <si>
    <t>09</t>
  </si>
  <si>
    <t>г.Байконур</t>
  </si>
  <si>
    <t>ноябрь</t>
  </si>
  <si>
    <t>НДС общий люди
/kind_of_NDS_tariff_people/</t>
  </si>
  <si>
    <t>НДС
/kind_of_NDS_tariff_people/</t>
  </si>
  <si>
    <t>Горячая вода в системе централизованного теплоснабжения на отопление</t>
  </si>
  <si>
    <t>г. Москва</t>
  </si>
  <si>
    <t>декабрь</t>
  </si>
  <si>
    <t>тариф с НДС организаций-плательщиков НДС</t>
  </si>
  <si>
    <t>тариф организаций не являющихся плательщиками НДС</t>
  </si>
  <si>
    <t>г.Санкт-Петербург</t>
  </si>
  <si>
    <t>Вид деятельности /kind_of_activity/</t>
  </si>
  <si>
    <t>г.Севастополь</t>
  </si>
  <si>
    <t>14</t>
  </si>
  <si>
    <t>производство тепловой энергии (мощности)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t>
  </si>
  <si>
    <t>Еврейская автономная область</t>
  </si>
  <si>
    <t>15</t>
  </si>
  <si>
    <t>производство тепловой энергии (мощности)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t>
  </si>
  <si>
    <t>Забайкальский край</t>
  </si>
  <si>
    <t>16</t>
  </si>
  <si>
    <t>производство тепловой энергии (мощности) не в режиме комбинированной выработки электрической и тепловой энергии источниками тепловой энергии</t>
  </si>
  <si>
    <t>Ивановская область</t>
  </si>
  <si>
    <t>17</t>
  </si>
  <si>
    <t>производство теплоносителя</t>
  </si>
  <si>
    <t>Иркутская область</t>
  </si>
  <si>
    <t>18</t>
  </si>
  <si>
    <t>передача тепловой энергии и теплоносителя</t>
  </si>
  <si>
    <t>Кабардино-Балкарская республика</t>
  </si>
  <si>
    <t>19</t>
  </si>
  <si>
    <t>сбыт тепловой энергии и теплоносителя</t>
  </si>
  <si>
    <t>Калининградская область</t>
  </si>
  <si>
    <t>20</t>
  </si>
  <si>
    <t>подключение к системе теплоснабжения</t>
  </si>
  <si>
    <t>Калужская область</t>
  </si>
  <si>
    <t>поддержание резервной тепловой мощности при отсутствии потребления тепловой энергии</t>
  </si>
  <si>
    <t>Камчатский край</t>
  </si>
  <si>
    <t>21</t>
  </si>
  <si>
    <t>Карачаево-Черкесская республика</t>
  </si>
  <si>
    <t>22</t>
  </si>
  <si>
    <t>Кемеровская область</t>
  </si>
  <si>
    <t>23</t>
  </si>
  <si>
    <t>Кировская область</t>
  </si>
  <si>
    <t>24</t>
  </si>
  <si>
    <t>Костромская область</t>
  </si>
  <si>
    <t>25</t>
  </si>
  <si>
    <t>Текущая дата</t>
  </si>
  <si>
    <t>26</t>
  </si>
  <si>
    <t>Красноярский край</t>
  </si>
  <si>
    <t>Организация</t>
  </si>
  <si>
    <t>22.12.2020 12:52:17</t>
  </si>
  <si>
    <t>27</t>
  </si>
  <si>
    <t>Курганская область</t>
  </si>
  <si>
    <t>28</t>
  </si>
  <si>
    <t>Курская область</t>
  </si>
  <si>
    <t>29</t>
  </si>
  <si>
    <t>Ленинградская область</t>
  </si>
  <si>
    <t>Виды деятельности</t>
  </si>
  <si>
    <t>https://appsrv.regportal-tariff.ru/procwsxls/</t>
  </si>
  <si>
    <t>30</t>
  </si>
  <si>
    <t>Липецкая область</t>
  </si>
  <si>
    <t>31</t>
  </si>
  <si>
    <t>Магаданская область</t>
  </si>
  <si>
    <t>32</t>
  </si>
  <si>
    <t>Московская область</t>
  </si>
  <si>
    <t>33</t>
  </si>
  <si>
    <t>Мурманская область</t>
  </si>
  <si>
    <t>34</t>
  </si>
  <si>
    <t>Ненецкий автономный округ</t>
  </si>
  <si>
    <t>35</t>
  </si>
  <si>
    <t>Нижегородская область</t>
  </si>
  <si>
    <t>36</t>
  </si>
  <si>
    <t>Новгородская область</t>
  </si>
  <si>
    <t>37</t>
  </si>
  <si>
    <t>Новосибирская область</t>
  </si>
  <si>
    <t>38</t>
  </si>
  <si>
    <t>Омская область</t>
  </si>
  <si>
    <t>39</t>
  </si>
  <si>
    <t>Оренбургская область</t>
  </si>
  <si>
    <t>40</t>
  </si>
  <si>
    <t>Орловская область</t>
  </si>
  <si>
    <t>41</t>
  </si>
  <si>
    <t>Пензенская область</t>
  </si>
  <si>
    <t>42</t>
  </si>
  <si>
    <t>Пермский край</t>
  </si>
  <si>
    <t>43</t>
  </si>
  <si>
    <t>Приморский край</t>
  </si>
  <si>
    <t>44</t>
  </si>
  <si>
    <t>Псковская область</t>
  </si>
  <si>
    <t>45</t>
  </si>
  <si>
    <t>Республика Адыгея</t>
  </si>
  <si>
    <t>46</t>
  </si>
  <si>
    <t>Республика Алтай</t>
  </si>
  <si>
    <t>47</t>
  </si>
  <si>
    <t>Республика Башкортостан</t>
  </si>
  <si>
    <t>48</t>
  </si>
  <si>
    <t>Республика Бурятия</t>
  </si>
  <si>
    <t>49</t>
  </si>
  <si>
    <t>Республика Дагестан</t>
  </si>
  <si>
    <t>50</t>
  </si>
  <si>
    <t>Республика Ингушетия</t>
  </si>
  <si>
    <t>51</t>
  </si>
  <si>
    <t>Республика Калмыкия</t>
  </si>
  <si>
    <t>52</t>
  </si>
  <si>
    <t>Республика Карелия</t>
  </si>
  <si>
    <t>53</t>
  </si>
  <si>
    <t>Республика Коми</t>
  </si>
  <si>
    <t>54</t>
  </si>
  <si>
    <t>Республика Крым</t>
  </si>
  <si>
    <t>55</t>
  </si>
  <si>
    <t>Республика Марий Эл</t>
  </si>
  <si>
    <t>56</t>
  </si>
  <si>
    <t>Республика Мордовия</t>
  </si>
  <si>
    <t>57</t>
  </si>
  <si>
    <t>Республика Саха (Якутия)</t>
  </si>
  <si>
    <t>58</t>
  </si>
  <si>
    <t>Республика Северная Осетия-Алания</t>
  </si>
  <si>
    <t>59</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</si>
  <si>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</si>
  <si>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</si>
  <si>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</si>
  <si>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</si>
  <si>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</si>
  <si>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</si>
  <si>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</si>
  <si>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</si>
  <si>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</si>
  <si>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</si>
  <si>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</si>
  <si>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</si>
  <si>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</si>
  <si>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</si>
  <si>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</si>
  <si>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</si>
  <si>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</si>
  <si>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</si>
  <si>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</si>
  <si>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</si>
  <si>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</si>
  <si>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</si>
  <si>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</si>
  <si>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</si>
  <si>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</si>
  <si>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</si>
  <si>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Титульный</t>
  </si>
  <si>
    <t>Для выбора того или иного источника публикации выполните двойной щелчок по синей ячейке напротив соответствующего источника.
ВНИМАНИЕ! Если Вы снимаете галочку с пункта, то будут скрыты и очищены соответствующие строки на листе "Форма 1.0.2"!
Опубликование перечисленных в шаблоне показателей на сайте организации в сети Интернет и в печатных изданиях не обязательно, если данный шаблон предоставлен по системе ЕИАС (региональный сегмент).</t>
  </si>
  <si>
    <t>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(тарифов), и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(тарифов)предусмотрено пунктом 3 (а) постановления Правительства №6 от 17.01.2013г.</t>
  </si>
  <si>
    <t>Задайте период регулирования, выбрав даты начала и окончания периода регулирования из календаря (иконка справа от указанной ячейки), либо введите дату непосредственно в ячейку в формате - 'ДД.ММ.ГГГГ'</t>
  </si>
  <si>
    <t>Шаблон заполняется раздельно по каждому виду тарифа</t>
  </si>
  <si>
    <t>В зависимости от указанного вида деятельности будут доступны для заполнения поля 'Производство', 'Передача' и 'Сбыт'</t>
  </si>
  <si>
    <t>Если выбрано 'да', на листах с разбивкой по потребителям доступны для заполнения графы для двухставочного ставочного тарифа по группам потребителей</t>
  </si>
  <si>
    <t>Если выбрано 'да', значения тарифов для групп потребителей на листах с разбивкой по потребителям заполнятся автоматически значениями первой группы</t>
  </si>
  <si>
    <t>Если выбрано значение «да» - в шаблоне будет сформирован лист «Форма 1.0.2» для уведомления органа регулирования о публикации информации в печатных изданиях</t>
  </si>
  <si>
    <t xml:space="preserve">По умолчанию установлено значение «первичное раскрытие информации» Это означает, что информация раскрывается в соответствии с установленными сроком и периодичностью. В случае, если в уже отправленном шаблоне обнаружена ошибка или произошло изменение информации, исправленный шаблон необходимо отправить с типом отчета «изменения в раскрытой ранее информации». </t>
  </si>
  <si>
    <t>Укажите является ли данное юридическое лицо подразделением(филиалом) другой организации</t>
  </si>
  <si>
    <t>Ссылки на публикации</t>
  </si>
  <si>
    <t>Вводите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t>
  </si>
  <si>
    <t>Обосновывающие материалы необходимо загружать с помощью "ЕИАС Мониторинг". Ссылка на инструкцию по загрузке обосновывающих материалов расположена на листе 'Инструкция' в п.'Методология заполнения'.
Ввводите ссылку,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t>
  </si>
  <si>
    <t>Если для какого-либо пункта графы 'Наименование источника (сайта или печатного издания)' информация не раскрывалась, то в соответствующем поле укажите - 'не раскрывалась'</t>
  </si>
  <si>
    <t>Список МО</t>
  </si>
  <si>
    <t>В случае, если тариф не дифференцируется по системам теплоснабжения, перечислите все муниципальные районы, в которых организация осуществляет услуги теплоснабжения и сфере оказания услуг по передаче тепловой энергии</t>
  </si>
  <si>
    <t>В случае, если тариф не дифференцируется по системам теплоснабжения, перечислите все муниципальные образования, в которых организация осуществляет услуги теплоснабжения и сфере оказания услуг по передаче тепловой энергии</t>
  </si>
  <si>
    <t>Признак дифференциации тарифа</t>
  </si>
  <si>
    <t>В случае, если тариф не дифференцируется по системам теплоснабжения, укажите "1".
Введите значение от 1 до 100, чтобы указать очередной условный порядковый номер системы теплоснабжения</t>
  </si>
  <si>
    <t>Стандарты</t>
  </si>
  <si>
    <t>В качестве примечания Вы можете указать единицу измерения</t>
  </si>
  <si>
    <t>Для корректного формирования Таблицы 25 Формы 1.10 необходимо задать разбивку по диаметрам и способу прокладки тепловых сетей</t>
  </si>
  <si>
    <t>Перечень тарифов</t>
  </si>
  <si>
    <t>Укажите «Да» в поле «Да/Нет», если дифференциация используется.
В поле «Описание» указывается наименование территории действия тарифа при наличии дифференциации тарифа по территориальному признаку.
В случае дифференциации тарифов по территориальному признаку информация по ним указывается в отдельных строках.</t>
  </si>
  <si>
    <t>Признаки дифференциации указываются в соответствии с п.6 ст.32 ФЗ РФ от 07.12.2011 №416-ФЗ</t>
  </si>
  <si>
    <t>Укажите «Да» в поле «Да/Нет», если дифференциация используется. В поле «Описание» укажите название ЦС ХВС или любое другое описание</t>
  </si>
  <si>
    <t>Территории</t>
  </si>
  <si>
    <t>Наименование территории действия тарифа для целей идентификации</t>
  </si>
  <si>
    <t>Муниципальные районы и муниципальные образования, на территории которых действует тариф</t>
  </si>
  <si>
    <t>Инструкция</t>
  </si>
  <si>
    <t>Нет доступных обновлений, версия отчёта актуальна</t>
  </si>
</sst>
</file>

<file path=xl/styles.xml><?xml version="1.0" encoding="utf-8"?>
<styleSheet xmlns="http://schemas.openxmlformats.org/spreadsheetml/2006/main">
  <numFmts count="13">
    <numFmt numFmtId="164" formatCode="@"/>
    <numFmt numFmtId="165" formatCode="General"/>
    <numFmt numFmtId="166" formatCode="_-* #,##0.00[$€-1]_-;\-* #,##0.00[$€-1]_-;_-* \-??[$€-1]_-"/>
    <numFmt numFmtId="167" formatCode="#,##0_р_.;[RED]\-#,##0_р_."/>
    <numFmt numFmtId="168" formatCode="\$#,##0_);[RED]&quot;($&quot;#,##0\)"/>
    <numFmt numFmtId="169" formatCode="#,##0.0"/>
    <numFmt numFmtId="170" formatCode="#,##0.000"/>
    <numFmt numFmtId="171" formatCode="#,##0.0000"/>
    <numFmt numFmtId="172" formatCode="#,##0.00"/>
    <numFmt numFmtId="173" formatCode="General"/>
    <numFmt numFmtId="174" formatCode="dd/mm/yyyy\ h:mm"/>
    <numFmt numFmtId="175" formatCode="dd/mm/yyyy"/>
    <numFmt numFmtId="176" formatCode="000000"/>
  </numFmts>
  <fonts count="77">
    <font>
      <sz val="9"/>
      <color indexed="8"/>
      <name val="Tahoma"/>
      <family val="2"/>
    </font>
    <font>
      <sz val="10"/>
      <name val="Arial"/>
      <family val="0"/>
    </font>
    <font>
      <sz val="8"/>
      <name val="Arial"/>
      <family val="2"/>
    </font>
    <font>
      <sz val="10"/>
      <name val="Tahoma"/>
      <family val="2"/>
    </font>
    <font>
      <sz val="9"/>
      <name val="Tahoma"/>
      <family val="2"/>
    </font>
    <font>
      <sz val="8"/>
      <name val="Palatino"/>
      <family val="1"/>
    </font>
    <font>
      <u val="single"/>
      <sz val="10"/>
      <color indexed="20"/>
      <name val="Arial Cyr"/>
      <family val="0"/>
    </font>
    <font>
      <u val="single"/>
      <sz val="10"/>
      <color indexed="12"/>
      <name val="Arial Cyr"/>
      <family val="0"/>
    </font>
    <font>
      <sz val="12"/>
      <name val="Arial"/>
      <family val="2"/>
    </font>
    <font>
      <sz val="11"/>
      <name val="Tahoma"/>
      <family val="2"/>
    </font>
    <font>
      <b/>
      <u val="single"/>
      <sz val="11"/>
      <color indexed="12"/>
      <name val="Arial"/>
      <family val="2"/>
    </font>
    <font>
      <u val="single"/>
      <sz val="9"/>
      <color indexed="12"/>
      <name val="Tahoma"/>
      <family val="2"/>
    </font>
    <font>
      <b/>
      <u val="single"/>
      <sz val="9"/>
      <color indexed="12"/>
      <name val="Tahoma"/>
      <family val="2"/>
    </font>
    <font>
      <b/>
      <sz val="14"/>
      <name val="Franklin Gothic Medium"/>
      <family val="2"/>
    </font>
    <font>
      <b/>
      <sz val="9"/>
      <name val="Tahoma"/>
      <family val="2"/>
    </font>
    <font>
      <sz val="11"/>
      <color indexed="8"/>
      <name val="Calibri"/>
      <family val="2"/>
    </font>
    <font>
      <sz val="10"/>
      <name val="Arial Cyr"/>
      <family val="0"/>
    </font>
    <font>
      <sz val="9"/>
      <color indexed="9"/>
      <name val="Tahoma"/>
      <family val="2"/>
    </font>
    <font>
      <sz val="10"/>
      <color indexed="8"/>
      <name val="Tahoma"/>
      <family val="2"/>
    </font>
    <font>
      <sz val="11"/>
      <color indexed="8"/>
      <name val="Marlett"/>
      <family val="0"/>
    </font>
    <font>
      <b/>
      <sz val="10"/>
      <color indexed="8"/>
      <name val="Tahoma"/>
      <family val="2"/>
    </font>
    <font>
      <u val="single"/>
      <sz val="9"/>
      <color indexed="62"/>
      <name val="Tahoma"/>
      <family val="2"/>
    </font>
    <font>
      <b/>
      <sz val="9"/>
      <color indexed="8"/>
      <name val="Tahoma"/>
      <family val="2"/>
    </font>
    <font>
      <sz val="10"/>
      <color indexed="9"/>
      <name val="Tahoma"/>
      <family val="0"/>
    </font>
    <font>
      <b/>
      <sz val="18"/>
      <color indexed="9"/>
      <name val="Calibri"/>
      <family val="0"/>
    </font>
    <font>
      <sz val="9"/>
      <color indexed="37"/>
      <name val="Tahoma"/>
      <family val="2"/>
    </font>
    <font>
      <sz val="1"/>
      <name val="Tahoma"/>
      <family val="2"/>
    </font>
    <font>
      <sz val="1"/>
      <color indexed="9"/>
      <name val="Tahoma"/>
      <family val="2"/>
    </font>
    <font>
      <sz val="11"/>
      <color indexed="8"/>
      <name val="Tahoma"/>
      <family val="2"/>
    </font>
    <font>
      <sz val="3"/>
      <name val="Tahoma"/>
      <family val="2"/>
    </font>
    <font>
      <sz val="3"/>
      <color indexed="9"/>
      <name val="Tahoma"/>
      <family val="2"/>
    </font>
    <font>
      <sz val="3"/>
      <color indexed="37"/>
      <name val="Tahoma"/>
      <family val="2"/>
    </font>
    <font>
      <sz val="16"/>
      <name val="Tahoma"/>
      <family val="2"/>
    </font>
    <font>
      <b/>
      <sz val="18"/>
      <name val="Tahoma"/>
      <family val="2"/>
    </font>
    <font>
      <b/>
      <sz val="9"/>
      <color indexed="16"/>
      <name val="Tahoma"/>
      <family val="2"/>
    </font>
    <font>
      <sz val="3"/>
      <color indexed="60"/>
      <name val="Tahoma"/>
      <family val="2"/>
    </font>
    <font>
      <b/>
      <sz val="3"/>
      <name val="Tahoma"/>
      <family val="2"/>
    </font>
    <font>
      <b/>
      <sz val="22"/>
      <name val="Tahoma"/>
      <family val="2"/>
    </font>
    <font>
      <sz val="3"/>
      <color indexed="8"/>
      <name val="Tahoma"/>
      <family val="2"/>
    </font>
    <font>
      <sz val="22"/>
      <name val="Tahoma"/>
      <family val="2"/>
    </font>
    <font>
      <sz val="1"/>
      <color indexed="37"/>
      <name val="Tahoma"/>
      <family val="2"/>
    </font>
    <font>
      <sz val="16"/>
      <color indexed="9"/>
      <name val="Tahoma"/>
      <family val="2"/>
    </font>
    <font>
      <sz val="11"/>
      <color indexed="46"/>
      <name val="Wingdings 2"/>
      <family val="1"/>
    </font>
    <font>
      <sz val="5"/>
      <color indexed="10"/>
      <name val="Tahoma"/>
      <family val="2"/>
    </font>
    <font>
      <sz val="11"/>
      <color indexed="9"/>
      <name val="Wingdings 2"/>
      <family val="1"/>
    </font>
    <font>
      <sz val="5"/>
      <color indexed="9"/>
      <name val="Tahoma"/>
      <family val="2"/>
    </font>
    <font>
      <sz val="11"/>
      <name val="Wingdings 2"/>
      <family val="1"/>
    </font>
    <font>
      <sz val="18"/>
      <name val="Tahoma"/>
      <family val="2"/>
    </font>
    <font>
      <sz val="9"/>
      <color indexed="46"/>
      <name val="Tahoma"/>
      <family val="2"/>
    </font>
    <font>
      <sz val="9"/>
      <color indexed="10"/>
      <name val="Tahoma"/>
      <family val="2"/>
    </font>
    <font>
      <sz val="12"/>
      <name val="Marlett"/>
      <family val="0"/>
    </font>
    <font>
      <b/>
      <sz val="9"/>
      <color indexed="9"/>
      <name val="Tahoma"/>
      <family val="2"/>
    </font>
    <font>
      <sz val="9"/>
      <color indexed="18"/>
      <name val="Tahoma"/>
      <family val="2"/>
    </font>
    <font>
      <sz val="12"/>
      <color indexed="9"/>
      <name val="Tahoma"/>
      <family val="2"/>
    </font>
    <font>
      <sz val="8"/>
      <color indexed="9"/>
      <name val="Tahoma"/>
      <family val="2"/>
    </font>
    <font>
      <sz val="8"/>
      <name val="Tahoma"/>
      <family val="2"/>
    </font>
    <font>
      <sz val="8"/>
      <color indexed="46"/>
      <name val="Tahoma"/>
      <family val="2"/>
    </font>
    <font>
      <sz val="8"/>
      <color indexed="8"/>
      <name val="Tahoma"/>
      <family val="2"/>
    </font>
    <font>
      <b/>
      <sz val="1"/>
      <color indexed="9"/>
      <name val="Calibri"/>
      <family val="2"/>
    </font>
    <font>
      <b/>
      <sz val="11"/>
      <color indexed="8"/>
      <name val="Calibri"/>
      <family val="2"/>
    </font>
    <font>
      <sz val="11"/>
      <name val="Webdings2"/>
      <family val="0"/>
    </font>
    <font>
      <vertAlign val="superscript"/>
      <sz val="10"/>
      <name val="Tahoma"/>
      <family val="2"/>
    </font>
    <font>
      <sz val="15"/>
      <color indexed="9"/>
      <name val="Tahoma"/>
      <family val="2"/>
    </font>
    <font>
      <vertAlign val="superscript"/>
      <sz val="9"/>
      <name val="Tahoma"/>
      <family val="2"/>
    </font>
    <font>
      <sz val="15"/>
      <name val="Tahoma"/>
      <family val="2"/>
    </font>
    <font>
      <sz val="11"/>
      <color indexed="9"/>
      <name val="Webdings2"/>
      <family val="0"/>
    </font>
    <font>
      <b/>
      <sz val="9"/>
      <color indexed="18"/>
      <name val="Tahoma"/>
      <family val="2"/>
    </font>
    <font>
      <sz val="9"/>
      <color indexed="46"/>
      <name val="Wingdings 2"/>
      <family val="1"/>
    </font>
    <font>
      <sz val="1"/>
      <color indexed="43"/>
      <name val="Tahoma"/>
      <family val="2"/>
    </font>
    <font>
      <vertAlign val="superscript"/>
      <sz val="9"/>
      <color indexed="8"/>
      <name val="Tahoma"/>
      <family val="2"/>
    </font>
    <font>
      <b/>
      <u val="single"/>
      <sz val="9"/>
      <color indexed="18"/>
      <name val="Tahoma"/>
      <family val="2"/>
    </font>
    <font>
      <sz val="18"/>
      <color indexed="8"/>
      <name val="Tahoma"/>
      <family val="2"/>
    </font>
    <font>
      <sz val="9"/>
      <name val="Courier New"/>
      <family val="3"/>
    </font>
    <font>
      <sz val="12"/>
      <color indexed="8"/>
      <name val="Tahoma"/>
      <family val="2"/>
    </font>
    <font>
      <b/>
      <sz val="10"/>
      <name val="Tahoma"/>
      <family val="2"/>
    </font>
    <font>
      <sz val="10"/>
      <color indexed="8"/>
      <name val="Arial"/>
      <family val="2"/>
    </font>
    <font>
      <b/>
      <u val="single"/>
      <sz val="9"/>
      <name val="Tahoma"/>
      <family val="2"/>
    </font>
  </fonts>
  <fills count="12">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46"/>
        <bgColor indexed="64"/>
      </patternFill>
    </fill>
    <fill>
      <patternFill patternType="solid">
        <fgColor indexed="8"/>
        <bgColor indexed="64"/>
      </patternFill>
    </fill>
    <fill>
      <patternFill patternType="solid">
        <fgColor indexed="9"/>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solid">
        <fgColor indexed="41"/>
        <bgColor indexed="64"/>
      </patternFill>
    </fill>
    <fill>
      <patternFill patternType="solid">
        <fgColor indexed="45"/>
        <bgColor indexed="64"/>
      </patternFill>
    </fill>
  </fills>
  <borders count="40">
    <border>
      <left/>
      <right/>
      <top/>
      <bottom/>
      <diagonal/>
    </border>
    <border>
      <left style="thin">
        <color indexed="46"/>
      </left>
      <right style="thin">
        <color indexed="46"/>
      </right>
      <top style="thin">
        <color indexed="46"/>
      </top>
      <bottom style="thin">
        <color indexed="46"/>
      </bottom>
    </border>
    <border>
      <left style="thick">
        <color indexed="46"/>
      </left>
      <right style="thick">
        <color indexed="46"/>
      </right>
      <top style="thick">
        <color indexed="46"/>
      </top>
      <bottom style="thick">
        <color indexed="46"/>
      </bottom>
    </border>
    <border>
      <left style="thin">
        <color indexed="46"/>
      </left>
      <right>
        <color indexed="63"/>
      </right>
      <top style="thin">
        <color indexed="46"/>
      </top>
      <bottom style="thin">
        <color indexed="46"/>
      </bottom>
    </border>
    <border>
      <left style="thin">
        <color indexed="46"/>
      </left>
      <right>
        <color indexed="63"/>
      </right>
      <top>
        <color indexed="63"/>
      </top>
      <bottom>
        <color indexed="63"/>
      </bottom>
    </border>
    <border>
      <left>
        <color indexed="63"/>
      </left>
      <right style="thin">
        <color indexed="46"/>
      </right>
      <top>
        <color indexed="63"/>
      </top>
      <bottom>
        <color indexed="63"/>
      </bottom>
    </border>
    <border>
      <left style="thin">
        <color indexed="46"/>
      </left>
      <right>
        <color indexed="63"/>
      </right>
      <top>
        <color indexed="63"/>
      </top>
      <bottom style="thin">
        <color indexed="46"/>
      </bottom>
    </border>
    <border>
      <left>
        <color indexed="63"/>
      </left>
      <right style="thin">
        <color indexed="46"/>
      </right>
      <top>
        <color indexed="63"/>
      </top>
      <bottom style="thin">
        <color indexed="46"/>
      </bottom>
    </border>
    <border>
      <left>
        <color indexed="63"/>
      </left>
      <right>
        <color indexed="63"/>
      </right>
      <top>
        <color indexed="63"/>
      </top>
      <bottom style="thin">
        <color indexed="46"/>
      </bottom>
    </border>
    <border>
      <left style="thin">
        <color indexed="22"/>
      </left>
      <right style="thin">
        <color indexed="22"/>
      </right>
      <top style="thin">
        <color indexed="22"/>
      </top>
      <bottom style="thin">
        <color indexed="22"/>
      </bottom>
    </border>
    <border>
      <left>
        <color indexed="63"/>
      </left>
      <right>
        <color indexed="63"/>
      </right>
      <top style="thin">
        <color indexed="22"/>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51"/>
      </top>
      <bottom>
        <color indexed="63"/>
      </bottom>
    </border>
    <border>
      <left>
        <color indexed="63"/>
      </left>
      <right>
        <color indexed="63"/>
      </right>
      <top>
        <color indexed="63"/>
      </top>
      <bottom style="thin">
        <color indexed="22"/>
      </bottom>
    </border>
    <border>
      <left style="thin">
        <color indexed="51"/>
      </left>
      <right style="thin">
        <color indexed="51"/>
      </right>
      <top style="thin">
        <color indexed="51"/>
      </top>
      <bottom style="thin">
        <color indexed="22"/>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51"/>
      </left>
      <right style="thin">
        <color indexed="51"/>
      </right>
      <top>
        <color indexed="63"/>
      </top>
      <bottom style="thin">
        <color indexed="51"/>
      </bottom>
    </border>
    <border>
      <left style="thin">
        <color indexed="51"/>
      </left>
      <right style="thin">
        <color indexed="51"/>
      </right>
      <top style="thin">
        <color indexed="51"/>
      </top>
      <bottom style="thin">
        <color indexed="51"/>
      </bottom>
    </border>
    <border>
      <left style="thin">
        <color indexed="31"/>
      </left>
      <right style="thin">
        <color indexed="31"/>
      </right>
      <top style="thin">
        <color indexed="31"/>
      </top>
      <bottom style="thin">
        <color indexed="31"/>
      </bottom>
    </border>
    <border>
      <left style="thin">
        <color indexed="51"/>
      </left>
      <right style="thin">
        <color indexed="22"/>
      </right>
      <top style="thin">
        <color indexed="22"/>
      </top>
      <bottom style="thin">
        <color indexed="22"/>
      </bottom>
    </border>
    <border>
      <left style="thin">
        <color indexed="22"/>
      </left>
      <right style="thin">
        <color indexed="22"/>
      </right>
      <top style="thin">
        <color indexed="22"/>
      </top>
      <bottom style="double">
        <color indexed="46"/>
      </bottom>
    </border>
    <border>
      <left style="thin">
        <color indexed="8"/>
      </left>
      <right style="thin">
        <color indexed="8"/>
      </right>
      <top style="thin">
        <color indexed="8"/>
      </top>
      <bottom style="thin">
        <color indexed="8"/>
      </bottom>
    </border>
    <border>
      <left style="thin">
        <color indexed="51"/>
      </left>
      <right style="thin">
        <color indexed="51"/>
      </right>
      <top style="thin">
        <color indexed="22"/>
      </top>
      <bottom style="thin">
        <color indexed="22"/>
      </bottom>
    </border>
    <border>
      <left style="thin">
        <color indexed="22"/>
      </left>
      <right style="thin">
        <color indexed="22"/>
      </right>
      <top style="thin">
        <color indexed="51"/>
      </top>
      <bottom style="thin">
        <color indexed="51"/>
      </bottom>
    </border>
    <border>
      <left style="thin">
        <color indexed="31"/>
      </left>
      <right style="thin">
        <color indexed="31"/>
      </right>
      <top style="thin">
        <color indexed="31"/>
      </top>
      <bottom>
        <color indexed="63"/>
      </bottom>
    </border>
    <border>
      <left>
        <color indexed="63"/>
      </left>
      <right>
        <color indexed="63"/>
      </right>
      <top style="thin">
        <color indexed="51"/>
      </top>
      <bottom style="thin">
        <color indexed="22"/>
      </bottom>
    </border>
    <border>
      <left style="thin">
        <color indexed="63"/>
      </left>
      <right style="thin">
        <color indexed="63"/>
      </right>
      <top style="thin">
        <color indexed="63"/>
      </top>
      <bottom>
        <color indexed="63"/>
      </bottom>
    </border>
    <border>
      <left style="thin">
        <color indexed="51"/>
      </left>
      <right>
        <color indexed="63"/>
      </right>
      <top style="thin">
        <color indexed="51"/>
      </top>
      <bottom style="thin">
        <color indexed="51"/>
      </bottom>
    </border>
    <border>
      <left style="thin">
        <color indexed="24"/>
      </left>
      <right style="thin">
        <color indexed="24"/>
      </right>
      <top style="thin">
        <color indexed="24"/>
      </top>
      <bottom style="thin">
        <color indexed="24"/>
      </bottom>
    </border>
    <border>
      <left style="thin">
        <color indexed="55"/>
      </left>
      <right style="thin">
        <color indexed="55"/>
      </right>
      <top style="thin">
        <color indexed="55"/>
      </top>
      <bottom style="thin">
        <color indexed="55"/>
      </bottom>
    </border>
    <border>
      <left>
        <color indexed="63"/>
      </left>
      <right>
        <color indexed="63"/>
      </right>
      <top style="dotted">
        <color indexed="8"/>
      </top>
      <bottom style="dotted">
        <color indexed="8"/>
      </bottom>
    </border>
  </borders>
  <cellStyleXfs count="87">
    <xf numFmtId="164"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1" fillId="0" borderId="0" applyFill="0" applyBorder="0" applyProtection="0">
      <alignment vertical="top"/>
    </xf>
    <xf numFmtId="165" fontId="1" fillId="0" borderId="0">
      <alignment/>
      <protection/>
    </xf>
    <xf numFmtId="166" fontId="1" fillId="0" borderId="0">
      <alignment/>
      <protection/>
    </xf>
    <xf numFmtId="165" fontId="1" fillId="0" borderId="0">
      <alignment/>
      <protection/>
    </xf>
    <xf numFmtId="167" fontId="2" fillId="0" borderId="0">
      <alignment vertical="top"/>
      <protection/>
    </xf>
    <xf numFmtId="167" fontId="2" fillId="0" borderId="0">
      <alignment vertical="top"/>
      <protection/>
    </xf>
    <xf numFmtId="167" fontId="2" fillId="0" borderId="0">
      <alignment vertical="top"/>
      <protection/>
    </xf>
    <xf numFmtId="167" fontId="2" fillId="0" borderId="0">
      <alignment vertical="top"/>
      <protection/>
    </xf>
    <xf numFmtId="167" fontId="2" fillId="0" borderId="0">
      <alignment vertical="top"/>
      <protection/>
    </xf>
    <xf numFmtId="167" fontId="2" fillId="0" borderId="0">
      <alignment vertical="top"/>
      <protection/>
    </xf>
    <xf numFmtId="167" fontId="2" fillId="0" borderId="0">
      <alignment vertical="top"/>
      <protection/>
    </xf>
    <xf numFmtId="167" fontId="2" fillId="0" borderId="0">
      <alignment vertical="top"/>
      <protection/>
    </xf>
    <xf numFmtId="167" fontId="2" fillId="0" borderId="0">
      <alignment vertical="top"/>
      <protection/>
    </xf>
    <xf numFmtId="167" fontId="2" fillId="0" borderId="0">
      <alignment vertical="top"/>
      <protection/>
    </xf>
    <xf numFmtId="167" fontId="2" fillId="0" borderId="0">
      <alignment vertical="top"/>
      <protection/>
    </xf>
    <xf numFmtId="167" fontId="2" fillId="0" borderId="0">
      <alignment vertical="top"/>
      <protection/>
    </xf>
    <xf numFmtId="164" fontId="3" fillId="0" borderId="1">
      <alignment vertical="top"/>
      <protection locked="0"/>
    </xf>
    <xf numFmtId="168" fontId="0" fillId="0" borderId="0" applyFill="0" applyBorder="0" applyProtection="0">
      <alignment vertical="top"/>
    </xf>
    <xf numFmtId="169" fontId="4" fillId="2" borderId="0">
      <alignment/>
      <protection locked="0"/>
    </xf>
    <xf numFmtId="165" fontId="5" fillId="0" borderId="0" applyFill="0" applyBorder="0" applyProtection="0">
      <alignment vertical="center"/>
    </xf>
    <xf numFmtId="170" fontId="4" fillId="2" borderId="0">
      <alignment/>
      <protection locked="0"/>
    </xf>
    <xf numFmtId="171" fontId="4" fillId="2" borderId="0">
      <alignment/>
      <protection locked="0"/>
    </xf>
    <xf numFmtId="164" fontId="6" fillId="0" borderId="0" applyFill="0" applyBorder="0" applyProtection="0">
      <alignment vertical="top"/>
    </xf>
    <xf numFmtId="164" fontId="3" fillId="3" borderId="1">
      <alignment vertical="top"/>
      <protection/>
    </xf>
    <xf numFmtId="164" fontId="7" fillId="0" borderId="0" applyFill="0" applyBorder="0" applyProtection="0">
      <alignment vertical="top"/>
    </xf>
    <xf numFmtId="164" fontId="8" fillId="0" borderId="0" applyFill="0" applyBorder="0" applyProtection="0">
      <alignment vertical="top"/>
    </xf>
    <xf numFmtId="165" fontId="2" fillId="0" borderId="0">
      <alignment/>
      <protection/>
    </xf>
    <xf numFmtId="165" fontId="5" fillId="0" borderId="0" applyFill="0" applyBorder="0" applyProtection="0">
      <alignment vertical="center"/>
    </xf>
    <xf numFmtId="165" fontId="5" fillId="0" borderId="0" applyFill="0" applyBorder="0" applyProtection="0">
      <alignment vertical="center"/>
    </xf>
    <xf numFmtId="164" fontId="9" fillId="4" borderId="2">
      <alignment horizontal="center" vertical="center"/>
      <protection/>
    </xf>
    <xf numFmtId="164" fontId="10" fillId="0" borderId="0" applyFill="0" applyBorder="0" applyProtection="0">
      <alignment vertical="top"/>
    </xf>
    <xf numFmtId="164" fontId="11" fillId="0" borderId="0" applyFill="0" applyBorder="0" applyProtection="0">
      <alignment vertical="top"/>
    </xf>
    <xf numFmtId="164" fontId="12" fillId="0" borderId="0" applyFill="0" applyBorder="0" applyProtection="0">
      <alignment vertical="top"/>
    </xf>
    <xf numFmtId="165" fontId="13" fillId="0" borderId="0" applyBorder="0">
      <alignment horizontal="center" vertical="center" wrapText="1"/>
      <protection/>
    </xf>
    <xf numFmtId="165" fontId="14" fillId="0" borderId="0" applyBorder="0">
      <alignment horizontal="center" vertical="center" wrapText="1"/>
      <protection/>
    </xf>
    <xf numFmtId="172" fontId="4" fillId="2" borderId="0" applyBorder="0">
      <alignment horizontal="right"/>
      <protection/>
    </xf>
    <xf numFmtId="164" fontId="4" fillId="0" borderId="0" applyBorder="0">
      <alignment vertical="top"/>
      <protection/>
    </xf>
    <xf numFmtId="165" fontId="15" fillId="0" borderId="0">
      <alignment/>
      <protection/>
    </xf>
    <xf numFmtId="165" fontId="15" fillId="0" borderId="0">
      <alignment/>
      <protection/>
    </xf>
    <xf numFmtId="165" fontId="15" fillId="0" borderId="0">
      <alignment/>
      <protection/>
    </xf>
    <xf numFmtId="165" fontId="15" fillId="0" borderId="0">
      <alignment/>
      <protection/>
    </xf>
    <xf numFmtId="165" fontId="15" fillId="0" borderId="0">
      <alignment/>
      <protection/>
    </xf>
    <xf numFmtId="165" fontId="15" fillId="0" borderId="0">
      <alignment/>
      <protection/>
    </xf>
    <xf numFmtId="165" fontId="15" fillId="0" borderId="0">
      <alignment/>
      <protection/>
    </xf>
    <xf numFmtId="165" fontId="15" fillId="0" borderId="0">
      <alignment/>
      <protection/>
    </xf>
    <xf numFmtId="165" fontId="15" fillId="0" borderId="0">
      <alignment/>
      <protection/>
    </xf>
    <xf numFmtId="165" fontId="16" fillId="0" borderId="0">
      <alignment/>
      <protection/>
    </xf>
    <xf numFmtId="165" fontId="16" fillId="0" borderId="0">
      <alignment/>
      <protection/>
    </xf>
    <xf numFmtId="164" fontId="0" fillId="5" borderId="0" applyBorder="0">
      <alignment vertical="top"/>
      <protection/>
    </xf>
    <xf numFmtId="165" fontId="15" fillId="0" borderId="0">
      <alignment/>
      <protection/>
    </xf>
    <xf numFmtId="164" fontId="0" fillId="0" borderId="0" applyBorder="0">
      <alignment vertical="top"/>
      <protection/>
    </xf>
    <xf numFmtId="164" fontId="4" fillId="0" borderId="0" applyBorder="0">
      <alignment vertical="top"/>
      <protection/>
    </xf>
    <xf numFmtId="164" fontId="0" fillId="0" borderId="0" applyBorder="0">
      <alignment vertical="top"/>
      <protection/>
    </xf>
    <xf numFmtId="164" fontId="4" fillId="5" borderId="0" applyBorder="0">
      <alignment vertical="top"/>
      <protection/>
    </xf>
    <xf numFmtId="164" fontId="0" fillId="6" borderId="0" applyBorder="0">
      <alignment vertical="top"/>
      <protection/>
    </xf>
    <xf numFmtId="164" fontId="0" fillId="0" borderId="0" applyBorder="0">
      <alignment vertical="top"/>
      <protection/>
    </xf>
    <xf numFmtId="165" fontId="16" fillId="0" borderId="0">
      <alignment/>
      <protection/>
    </xf>
    <xf numFmtId="164" fontId="4" fillId="0" borderId="0" applyBorder="0">
      <alignment vertical="top"/>
      <protection/>
    </xf>
    <xf numFmtId="165" fontId="15" fillId="0" borderId="0">
      <alignment/>
      <protection/>
    </xf>
    <xf numFmtId="164" fontId="4" fillId="0" borderId="0" applyBorder="0">
      <alignment vertical="top"/>
      <protection/>
    </xf>
    <xf numFmtId="165" fontId="16" fillId="0" borderId="0">
      <alignment/>
      <protection/>
    </xf>
    <xf numFmtId="164" fontId="4" fillId="0" borderId="0" applyBorder="0">
      <alignment vertical="top"/>
      <protection/>
    </xf>
    <xf numFmtId="165" fontId="16" fillId="0" borderId="0">
      <alignment/>
      <protection/>
    </xf>
    <xf numFmtId="165" fontId="4" fillId="0" borderId="0">
      <alignment horizontal="left" vertical="center"/>
      <protection/>
    </xf>
    <xf numFmtId="165" fontId="16" fillId="0" borderId="0">
      <alignment/>
      <protection/>
    </xf>
    <xf numFmtId="165" fontId="16" fillId="0" borderId="0">
      <alignment/>
      <protection/>
    </xf>
    <xf numFmtId="165" fontId="15" fillId="0" borderId="0">
      <alignment/>
      <protection/>
    </xf>
  </cellStyleXfs>
  <cellXfs count="687">
    <xf numFmtId="164" fontId="0" fillId="0" borderId="0" xfId="0" applyAlignment="1">
      <alignment vertical="top"/>
    </xf>
    <xf numFmtId="164" fontId="4" fillId="0" borderId="0" xfId="56" applyBorder="1">
      <alignment vertical="top"/>
      <protection/>
    </xf>
    <xf numFmtId="164" fontId="0" fillId="0" borderId="0" xfId="0" applyBorder="1" applyAlignment="1">
      <alignment vertical="top"/>
    </xf>
    <xf numFmtId="164" fontId="17" fillId="0" borderId="0" xfId="0" applyFont="1" applyBorder="1" applyAlignment="1">
      <alignment vertical="top"/>
    </xf>
    <xf numFmtId="165" fontId="0" fillId="0" borderId="0" xfId="0" applyNumberFormat="1" applyBorder="1" applyAlignment="1">
      <alignment vertical="top"/>
    </xf>
    <xf numFmtId="164" fontId="0" fillId="0" borderId="0" xfId="0" applyBorder="1" applyAlignment="1">
      <alignment vertical="top"/>
    </xf>
    <xf numFmtId="165" fontId="0" fillId="0" borderId="0" xfId="0" applyNumberFormat="1" applyBorder="1" applyAlignment="1">
      <alignment vertical="center"/>
    </xf>
    <xf numFmtId="164" fontId="0" fillId="0" borderId="0" xfId="0" applyFill="1" applyBorder="1" applyAlignment="1" applyProtection="1">
      <alignment vertical="top"/>
      <protection/>
    </xf>
    <xf numFmtId="165" fontId="3" fillId="3" borderId="3" xfId="49" applyNumberFormat="1" applyFont="1" applyFill="1" applyBorder="1" applyAlignment="1" applyProtection="1">
      <alignment horizontal="left" vertical="center" wrapText="1" indent="1"/>
      <protection/>
    </xf>
    <xf numFmtId="164" fontId="0" fillId="0" borderId="4" xfId="0" applyBorder="1" applyAlignment="1">
      <alignment vertical="top"/>
    </xf>
    <xf numFmtId="164" fontId="0" fillId="0" borderId="5" xfId="0" applyBorder="1" applyAlignment="1">
      <alignment vertical="top"/>
    </xf>
    <xf numFmtId="164" fontId="18" fillId="6" borderId="0" xfId="73" applyFont="1" applyFill="1" applyBorder="1" applyAlignment="1">
      <alignment wrapText="1"/>
      <protection/>
    </xf>
    <xf numFmtId="164" fontId="19" fillId="6" borderId="5" xfId="73" applyFont="1" applyFill="1" applyBorder="1" applyAlignment="1" applyProtection="1">
      <alignment vertical="center" wrapText="1"/>
      <protection/>
    </xf>
    <xf numFmtId="165" fontId="18" fillId="6" borderId="0" xfId="73" applyNumberFormat="1" applyFont="1" applyFill="1" applyBorder="1" applyAlignment="1" applyProtection="1">
      <alignment horizontal="justify" vertical="top" wrapText="1"/>
      <protection/>
    </xf>
    <xf numFmtId="164" fontId="19" fillId="6" borderId="5" xfId="73" applyFont="1" applyFill="1" applyBorder="1" applyAlignment="1" applyProtection="1">
      <alignment horizontal="center" vertical="center" wrapText="1"/>
      <protection/>
    </xf>
    <xf numFmtId="164" fontId="20" fillId="6" borderId="4" xfId="73" applyFont="1" applyFill="1" applyBorder="1" applyAlignment="1">
      <alignment horizontal="left" vertical="center" wrapText="1"/>
      <protection/>
    </xf>
    <xf numFmtId="164" fontId="20" fillId="6" borderId="0" xfId="73" applyFont="1" applyFill="1" applyBorder="1" applyAlignment="1">
      <alignment horizontal="left" vertical="center" wrapText="1"/>
      <protection/>
    </xf>
    <xf numFmtId="164" fontId="18" fillId="6" borderId="4" xfId="73" applyFont="1" applyFill="1" applyBorder="1" applyAlignment="1">
      <alignment wrapText="1"/>
      <protection/>
    </xf>
    <xf numFmtId="164" fontId="0" fillId="2" borderId="1" xfId="68" applyNumberFormat="1" applyFont="1" applyFill="1" applyBorder="1" applyAlignment="1" applyProtection="1">
      <alignment horizontal="center" vertical="center" wrapText="1"/>
      <protection/>
    </xf>
    <xf numFmtId="164" fontId="18" fillId="6" borderId="4" xfId="73" applyFont="1" applyFill="1" applyBorder="1" applyAlignment="1">
      <alignment vertical="center" wrapText="1"/>
      <protection/>
    </xf>
    <xf numFmtId="164" fontId="0" fillId="7" borderId="1" xfId="68" applyNumberFormat="1" applyFont="1" applyFill="1" applyBorder="1" applyAlignment="1" applyProtection="1">
      <alignment horizontal="center" vertical="center" wrapText="1"/>
      <protection/>
    </xf>
    <xf numFmtId="164" fontId="18" fillId="6" borderId="4" xfId="73" applyFont="1" applyFill="1" applyBorder="1" applyAlignment="1">
      <alignment horizontal="left" vertical="center" wrapText="1"/>
      <protection/>
    </xf>
    <xf numFmtId="164" fontId="0" fillId="8" borderId="1" xfId="68" applyNumberFormat="1" applyFont="1" applyFill="1" applyBorder="1" applyAlignment="1" applyProtection="1">
      <alignment horizontal="center" vertical="center" wrapText="1"/>
      <protection/>
    </xf>
    <xf numFmtId="164" fontId="0" fillId="9" borderId="1" xfId="68" applyNumberFormat="1" applyFont="1" applyFill="1" applyBorder="1" applyAlignment="1" applyProtection="1">
      <alignment horizontal="center" vertical="center" wrapText="1"/>
      <protection/>
    </xf>
    <xf numFmtId="164" fontId="18" fillId="6" borderId="0" xfId="73" applyFont="1" applyFill="1" applyBorder="1" applyAlignment="1">
      <alignment horizontal="left" vertical="top" wrapText="1" indent="1"/>
      <protection/>
    </xf>
    <xf numFmtId="165" fontId="18" fillId="6" borderId="0" xfId="73" applyNumberFormat="1" applyFont="1" applyFill="1" applyBorder="1" applyAlignment="1">
      <alignment horizontal="justify" vertical="center" wrapText="1"/>
      <protection/>
    </xf>
    <xf numFmtId="164" fontId="21" fillId="0" borderId="0" xfId="20" applyNumberFormat="1" applyFont="1" applyFill="1" applyBorder="1" applyAlignment="1" applyProtection="1">
      <alignment vertical="top"/>
      <protection/>
    </xf>
    <xf numFmtId="165" fontId="18" fillId="6" borderId="0" xfId="73" applyNumberFormat="1" applyFont="1" applyFill="1" applyBorder="1" applyAlignment="1">
      <alignment horizontal="justify" vertical="top" wrapText="1"/>
      <protection/>
    </xf>
    <xf numFmtId="164" fontId="21" fillId="0" borderId="0" xfId="20" applyNumberFormat="1" applyFont="1" applyFill="1" applyBorder="1" applyAlignment="1" applyProtection="1">
      <alignment vertical="center"/>
      <protection/>
    </xf>
    <xf numFmtId="165" fontId="3" fillId="0" borderId="0" xfId="43" applyNumberFormat="1" applyFont="1" applyFill="1" applyBorder="1" applyAlignment="1" applyProtection="1">
      <alignment horizontal="right" vertical="top" wrapText="1"/>
      <protection/>
    </xf>
    <xf numFmtId="165" fontId="3" fillId="0" borderId="0" xfId="43" applyNumberFormat="1" applyFont="1" applyFill="1" applyBorder="1" applyAlignment="1" applyProtection="1">
      <alignment horizontal="right" vertical="top" wrapText="1" indent="1"/>
      <protection/>
    </xf>
    <xf numFmtId="165" fontId="3" fillId="0" borderId="0" xfId="43" applyNumberFormat="1" applyFont="1" applyFill="1" applyBorder="1" applyAlignment="1" applyProtection="1">
      <alignment horizontal="left" vertical="top" wrapText="1"/>
      <protection/>
    </xf>
    <xf numFmtId="164" fontId="18" fillId="0" borderId="0" xfId="73" applyFont="1" applyFill="1" applyBorder="1" applyAlignment="1" applyProtection="1">
      <alignment vertical="top" wrapText="1"/>
      <protection/>
    </xf>
    <xf numFmtId="165" fontId="22" fillId="6" borderId="0" xfId="73" applyNumberFormat="1" applyFont="1" applyFill="1" applyBorder="1" applyAlignment="1">
      <alignment horizontal="left" vertical="center" wrapText="1"/>
      <protection/>
    </xf>
    <xf numFmtId="165" fontId="0" fillId="6" borderId="0" xfId="73" applyNumberFormat="1" applyFont="1" applyFill="1" applyBorder="1" applyAlignment="1">
      <alignment vertical="top" wrapText="1"/>
      <protection/>
    </xf>
    <xf numFmtId="165" fontId="0" fillId="6" borderId="0" xfId="73" applyNumberFormat="1" applyFont="1" applyFill="1" applyBorder="1" applyAlignment="1">
      <alignment horizontal="justify" vertical="center" wrapText="1"/>
      <protection/>
    </xf>
    <xf numFmtId="165" fontId="22" fillId="6" borderId="0" xfId="73" applyNumberFormat="1" applyFont="1" applyFill="1" applyBorder="1" applyAlignment="1">
      <alignment vertical="center" wrapText="1"/>
      <protection/>
    </xf>
    <xf numFmtId="165" fontId="0" fillId="6" borderId="0" xfId="73" applyNumberFormat="1" applyFont="1" applyFill="1" applyBorder="1" applyAlignment="1">
      <alignment vertical="center" wrapText="1"/>
      <protection/>
    </xf>
    <xf numFmtId="164" fontId="18" fillId="0" borderId="0" xfId="73" applyFont="1" applyFill="1" applyBorder="1" applyAlignment="1" applyProtection="1">
      <alignment wrapText="1"/>
      <protection/>
    </xf>
    <xf numFmtId="164" fontId="18" fillId="6" borderId="0" xfId="73" applyFont="1" applyFill="1" applyBorder="1" applyAlignment="1">
      <alignment horizontal="justify" wrapText="1"/>
      <protection/>
    </xf>
    <xf numFmtId="164" fontId="12" fillId="6" borderId="0" xfId="51" applyNumberFormat="1" applyFont="1" applyFill="1" applyBorder="1" applyAlignment="1" applyProtection="1">
      <alignment wrapText="1"/>
      <protection/>
    </xf>
    <xf numFmtId="164" fontId="12" fillId="6" borderId="0" xfId="51" applyNumberFormat="1" applyFont="1" applyFill="1" applyBorder="1" applyAlignment="1" applyProtection="1">
      <alignment horizontal="left" wrapText="1"/>
      <protection/>
    </xf>
    <xf numFmtId="164" fontId="18" fillId="6" borderId="0" xfId="73" applyFont="1" applyFill="1" applyBorder="1" applyAlignment="1">
      <alignment horizontal="right" wrapText="1"/>
      <protection/>
    </xf>
    <xf numFmtId="164" fontId="18" fillId="6" borderId="0" xfId="73" applyFont="1" applyFill="1" applyBorder="1" applyAlignment="1">
      <alignment horizontal="left" wrapText="1"/>
      <protection/>
    </xf>
    <xf numFmtId="164" fontId="0" fillId="0" borderId="6" xfId="0" applyBorder="1" applyAlignment="1">
      <alignment vertical="top"/>
    </xf>
    <xf numFmtId="164" fontId="0" fillId="0" borderId="7" xfId="0" applyBorder="1" applyAlignment="1">
      <alignment vertical="top"/>
    </xf>
    <xf numFmtId="164" fontId="20" fillId="6" borderId="6" xfId="73" applyFont="1" applyFill="1" applyBorder="1" applyAlignment="1">
      <alignment horizontal="left" vertical="center" wrapText="1"/>
      <protection/>
    </xf>
    <xf numFmtId="164" fontId="20" fillId="6" borderId="8" xfId="73" applyFont="1" applyFill="1" applyBorder="1" applyAlignment="1">
      <alignment horizontal="left" vertical="center" wrapText="1"/>
      <protection/>
    </xf>
    <xf numFmtId="164" fontId="19" fillId="6" borderId="7" xfId="73" applyFont="1" applyFill="1" applyBorder="1" applyAlignment="1" applyProtection="1">
      <alignment vertical="center" wrapText="1"/>
      <protection/>
    </xf>
    <xf numFmtId="165" fontId="4" fillId="0" borderId="0" xfId="80" applyFont="1" applyAlignment="1" applyProtection="1">
      <alignment horizontal="left" vertical="center" wrapText="1"/>
      <protection/>
    </xf>
    <xf numFmtId="165" fontId="4" fillId="0" borderId="0" xfId="80" applyFont="1" applyAlignment="1" applyProtection="1">
      <alignment vertical="center" wrapText="1"/>
      <protection/>
    </xf>
    <xf numFmtId="165" fontId="4" fillId="0" borderId="9" xfId="80" applyFont="1" applyFill="1" applyBorder="1" applyAlignment="1" applyProtection="1">
      <alignment horizontal="center" vertical="center" wrapText="1"/>
      <protection/>
    </xf>
    <xf numFmtId="165" fontId="17" fillId="0" borderId="0" xfId="80" applyFont="1" applyAlignment="1" applyProtection="1">
      <alignment horizontal="center" vertical="center" wrapText="1"/>
      <protection/>
    </xf>
    <xf numFmtId="174" fontId="4" fillId="0" borderId="0" xfId="80" applyNumberFormat="1" applyFont="1" applyAlignment="1" applyProtection="1">
      <alignment horizontal="left" vertical="center" wrapText="1"/>
      <protection/>
    </xf>
    <xf numFmtId="165" fontId="4" fillId="0" borderId="0" xfId="83" applyFont="1" applyFill="1" applyAlignment="1" applyProtection="1">
      <alignment horizontal="left" vertical="center" wrapText="1"/>
      <protection/>
    </xf>
    <xf numFmtId="165" fontId="17" fillId="0" borderId="0" xfId="83" applyFont="1" applyFill="1" applyAlignment="1" applyProtection="1">
      <alignment horizontal="left" vertical="center" wrapText="1"/>
      <protection/>
    </xf>
    <xf numFmtId="165" fontId="25" fillId="0" borderId="0" xfId="83" applyFont="1" applyAlignment="1" applyProtection="1">
      <alignment vertical="center" wrapText="1"/>
      <protection/>
    </xf>
    <xf numFmtId="165" fontId="4" fillId="0" borderId="0" xfId="83" applyFont="1" applyAlignment="1" applyProtection="1">
      <alignment vertical="center" wrapText="1"/>
      <protection/>
    </xf>
    <xf numFmtId="165" fontId="4" fillId="0" borderId="0" xfId="83" applyFont="1" applyAlignment="1" applyProtection="1">
      <alignment horizontal="center" vertical="center" wrapText="1"/>
      <protection/>
    </xf>
    <xf numFmtId="165" fontId="17" fillId="0" borderId="0" xfId="83" applyFont="1" applyAlignment="1" applyProtection="1">
      <alignment horizontal="center" vertical="center" wrapText="1"/>
      <protection/>
    </xf>
    <xf numFmtId="165" fontId="26" fillId="0" borderId="0" xfId="83" applyNumberFormat="1" applyFont="1" applyFill="1" applyAlignment="1" applyProtection="1">
      <alignment horizontal="left" vertical="center" wrapText="1"/>
      <protection/>
    </xf>
    <xf numFmtId="165" fontId="27" fillId="0" borderId="0" xfId="83" applyFont="1" applyFill="1" applyAlignment="1" applyProtection="1">
      <alignment horizontal="left" vertical="center" wrapText="1"/>
      <protection/>
    </xf>
    <xf numFmtId="165" fontId="27" fillId="0" borderId="0" xfId="83" applyFont="1" applyAlignment="1" applyProtection="1">
      <alignment vertical="center" wrapText="1"/>
      <protection/>
    </xf>
    <xf numFmtId="165" fontId="27" fillId="0" borderId="0" xfId="83" applyFont="1" applyAlignment="1" applyProtection="1">
      <alignment horizontal="center" vertical="center" wrapText="1"/>
      <protection/>
    </xf>
    <xf numFmtId="165" fontId="4" fillId="0" borderId="0" xfId="83" applyNumberFormat="1" applyFont="1" applyFill="1" applyAlignment="1" applyProtection="1">
      <alignment horizontal="left" vertical="center" wrapText="1"/>
      <protection/>
    </xf>
    <xf numFmtId="165" fontId="17" fillId="0" borderId="0" xfId="83" applyFont="1" applyAlignment="1" applyProtection="1">
      <alignment vertical="center" wrapText="1"/>
      <protection/>
    </xf>
    <xf numFmtId="165" fontId="0" fillId="0" borderId="0" xfId="0" applyNumberFormat="1" applyBorder="1" applyAlignment="1">
      <alignment horizontal="left" vertical="top" indent="1"/>
    </xf>
    <xf numFmtId="164" fontId="28" fillId="0" borderId="0" xfId="0" applyFont="1" applyBorder="1" applyAlignment="1">
      <alignment vertical="top"/>
    </xf>
    <xf numFmtId="164" fontId="4" fillId="0" borderId="0" xfId="20" applyNumberFormat="1" applyFont="1" applyFill="1" applyBorder="1" applyAlignment="1" applyProtection="1">
      <alignment vertical="center" wrapText="1"/>
      <protection/>
    </xf>
    <xf numFmtId="165" fontId="0" fillId="0" borderId="0" xfId="0" applyNumberFormat="1" applyBorder="1" applyAlignment="1">
      <alignment horizontal="left" vertical="center" indent="1"/>
    </xf>
    <xf numFmtId="165" fontId="29" fillId="0" borderId="0" xfId="83" applyFont="1" applyFill="1" applyAlignment="1" applyProtection="1">
      <alignment horizontal="left" vertical="center" wrapText="1"/>
      <protection/>
    </xf>
    <xf numFmtId="165" fontId="30" fillId="0" borderId="0" xfId="83" applyFont="1" applyFill="1" applyAlignment="1" applyProtection="1">
      <alignment horizontal="left" vertical="center" wrapText="1"/>
      <protection/>
    </xf>
    <xf numFmtId="165" fontId="31" fillId="0" borderId="0" xfId="83" applyFont="1" applyAlignment="1" applyProtection="1">
      <alignment vertical="center" wrapText="1"/>
      <protection/>
    </xf>
    <xf numFmtId="165" fontId="29" fillId="6" borderId="0" xfId="83" applyFont="1" applyFill="1" applyBorder="1" applyAlignment="1" applyProtection="1">
      <alignment vertical="center" wrapText="1"/>
      <protection/>
    </xf>
    <xf numFmtId="165" fontId="29" fillId="0" borderId="0" xfId="83" applyFont="1" applyBorder="1" applyAlignment="1" applyProtection="1">
      <alignment vertical="center" wrapText="1"/>
      <protection/>
    </xf>
    <xf numFmtId="165" fontId="29" fillId="0" borderId="0" xfId="83" applyFont="1" applyAlignment="1" applyProtection="1">
      <alignment horizontal="right" vertical="center"/>
      <protection/>
    </xf>
    <xf numFmtId="165" fontId="29" fillId="0" borderId="0" xfId="83" applyFont="1" applyAlignment="1" applyProtection="1">
      <alignment horizontal="center" vertical="center" wrapText="1"/>
      <protection/>
    </xf>
    <xf numFmtId="165" fontId="29" fillId="0" borderId="0" xfId="83" applyFont="1" applyAlignment="1" applyProtection="1">
      <alignment vertical="center" wrapText="1"/>
      <protection/>
    </xf>
    <xf numFmtId="165" fontId="30" fillId="0" borderId="0" xfId="83" applyFont="1" applyAlignment="1" applyProtection="1">
      <alignment horizontal="center" vertical="center" wrapText="1"/>
      <protection/>
    </xf>
    <xf numFmtId="165" fontId="32" fillId="6" borderId="0" xfId="83" applyFont="1" applyFill="1" applyBorder="1" applyAlignment="1" applyProtection="1">
      <alignment vertical="center" wrapText="1"/>
      <protection/>
    </xf>
    <xf numFmtId="165" fontId="3" fillId="0" borderId="10" xfId="86" applyFont="1" applyBorder="1" applyAlignment="1">
      <alignment horizontal="center" vertical="center" wrapText="1"/>
      <protection/>
    </xf>
    <xf numFmtId="165" fontId="33" fillId="6" borderId="0" xfId="83" applyFont="1" applyFill="1" applyBorder="1" applyAlignment="1" applyProtection="1">
      <alignment vertical="center" wrapText="1"/>
      <protection/>
    </xf>
    <xf numFmtId="165" fontId="34" fillId="0" borderId="0" xfId="83" applyFont="1" applyAlignment="1" applyProtection="1">
      <alignment vertical="center" wrapText="1"/>
      <protection/>
    </xf>
    <xf numFmtId="165" fontId="29" fillId="6" borderId="0" xfId="83" applyFont="1" applyFill="1" applyBorder="1" applyAlignment="1" applyProtection="1">
      <alignment horizontal="right" vertical="center" wrapText="1" indent="1"/>
      <protection/>
    </xf>
    <xf numFmtId="165" fontId="35" fillId="6" borderId="0" xfId="83" applyFont="1" applyFill="1" applyBorder="1" applyAlignment="1" applyProtection="1">
      <alignment horizontal="center" vertical="center" wrapText="1"/>
      <protection/>
    </xf>
    <xf numFmtId="165" fontId="36" fillId="6" borderId="0" xfId="83" applyFont="1" applyFill="1" applyBorder="1" applyAlignment="1" applyProtection="1">
      <alignment vertical="center" wrapText="1"/>
      <protection/>
    </xf>
    <xf numFmtId="165" fontId="4" fillId="6" borderId="0" xfId="83" applyFont="1" applyFill="1" applyBorder="1" applyAlignment="1" applyProtection="1">
      <alignment horizontal="right" vertical="center" wrapText="1" indent="1"/>
      <protection/>
    </xf>
    <xf numFmtId="165" fontId="0" fillId="7" borderId="9" xfId="83" applyNumberFormat="1" applyFont="1" applyFill="1" applyBorder="1" applyAlignment="1" applyProtection="1">
      <alignment horizontal="left" vertical="center" wrapText="1" indent="1"/>
      <protection/>
    </xf>
    <xf numFmtId="165" fontId="37" fillId="6" borderId="0" xfId="83" applyFont="1" applyFill="1" applyBorder="1" applyAlignment="1" applyProtection="1">
      <alignment vertical="center" wrapText="1"/>
      <protection/>
    </xf>
    <xf numFmtId="165" fontId="38" fillId="6" borderId="0" xfId="83" applyFont="1" applyFill="1" applyBorder="1" applyAlignment="1" applyProtection="1">
      <alignment horizontal="right" vertical="center" wrapText="1" indent="1"/>
      <protection/>
    </xf>
    <xf numFmtId="165" fontId="38" fillId="6" borderId="0" xfId="83" applyFont="1" applyFill="1" applyBorder="1" applyAlignment="1" applyProtection="1">
      <alignment horizontal="left" vertical="center" wrapText="1" indent="3"/>
      <protection/>
    </xf>
    <xf numFmtId="164" fontId="4" fillId="9" borderId="9" xfId="84" applyNumberFormat="1" applyFont="1" applyFill="1" applyBorder="1" applyAlignment="1" applyProtection="1">
      <alignment horizontal="left" vertical="center" wrapText="1" indent="1"/>
      <protection/>
    </xf>
    <xf numFmtId="165" fontId="39" fillId="6" borderId="0" xfId="83" applyFont="1" applyFill="1" applyBorder="1" applyAlignment="1" applyProtection="1">
      <alignment vertical="center" wrapText="1"/>
      <protection/>
    </xf>
    <xf numFmtId="175" fontId="29" fillId="6" borderId="0" xfId="83" applyNumberFormat="1" applyFont="1" applyFill="1" applyBorder="1" applyAlignment="1" applyProtection="1">
      <alignment horizontal="left" vertical="center" wrapText="1"/>
      <protection/>
    </xf>
    <xf numFmtId="165" fontId="30" fillId="6" borderId="0" xfId="83" applyNumberFormat="1" applyFont="1" applyFill="1" applyBorder="1" applyAlignment="1" applyProtection="1">
      <alignment horizontal="center" vertical="center" wrapText="1"/>
      <protection/>
    </xf>
    <xf numFmtId="165" fontId="29" fillId="6" borderId="0" xfId="83" applyNumberFormat="1" applyFont="1" applyFill="1" applyBorder="1" applyAlignment="1" applyProtection="1">
      <alignment horizontal="left" vertical="center" wrapText="1" indent="1"/>
      <protection/>
    </xf>
    <xf numFmtId="165" fontId="29" fillId="6" borderId="0" xfId="83" applyFont="1" applyFill="1" applyBorder="1" applyAlignment="1" applyProtection="1">
      <alignment horizontal="center" vertical="center" wrapText="1"/>
      <protection/>
    </xf>
    <xf numFmtId="175" fontId="4" fillId="0" borderId="0" xfId="83" applyNumberFormat="1" applyFont="1" applyFill="1" applyAlignment="1" applyProtection="1">
      <alignment horizontal="left" vertical="center" wrapText="1"/>
      <protection/>
    </xf>
    <xf numFmtId="165" fontId="0" fillId="6" borderId="0" xfId="83" applyFont="1" applyFill="1" applyBorder="1" applyAlignment="1" applyProtection="1">
      <alignment horizontal="right" vertical="center" wrapText="1" indent="1"/>
      <protection/>
    </xf>
    <xf numFmtId="164" fontId="0" fillId="7" borderId="9" xfId="84" applyNumberFormat="1" applyFont="1" applyFill="1" applyBorder="1" applyAlignment="1" applyProtection="1">
      <alignment horizontal="left" vertical="center" wrapText="1" indent="1"/>
      <protection/>
    </xf>
    <xf numFmtId="165" fontId="39" fillId="6" borderId="0" xfId="83" applyFont="1" applyFill="1" applyBorder="1" applyAlignment="1" applyProtection="1">
      <alignment horizontal="center" vertical="center" wrapText="1"/>
      <protection/>
    </xf>
    <xf numFmtId="175" fontId="26" fillId="6" borderId="0" xfId="83" applyNumberFormat="1" applyFont="1" applyFill="1" applyBorder="1" applyAlignment="1" applyProtection="1">
      <alignment horizontal="left" vertical="center" wrapText="1"/>
      <protection/>
    </xf>
    <xf numFmtId="165" fontId="40" fillId="0" borderId="0" xfId="83" applyFont="1" applyAlignment="1" applyProtection="1">
      <alignment vertical="center" wrapText="1"/>
      <protection/>
    </xf>
    <xf numFmtId="165" fontId="27" fillId="6" borderId="0" xfId="83" applyNumberFormat="1" applyFont="1" applyFill="1" applyBorder="1" applyAlignment="1" applyProtection="1">
      <alignment horizontal="center" vertical="center" wrapText="1"/>
      <protection/>
    </xf>
    <xf numFmtId="165" fontId="26" fillId="6" borderId="0" xfId="83" applyFont="1" applyFill="1" applyBorder="1" applyAlignment="1" applyProtection="1">
      <alignment horizontal="right" vertical="center" wrapText="1" indent="1"/>
      <protection/>
    </xf>
    <xf numFmtId="165" fontId="26" fillId="6" borderId="0" xfId="83" applyNumberFormat="1" applyFont="1" applyFill="1" applyBorder="1" applyAlignment="1" applyProtection="1">
      <alignment horizontal="left" vertical="center" wrapText="1" indent="1"/>
      <protection/>
    </xf>
    <xf numFmtId="165" fontId="26" fillId="6" borderId="0" xfId="83" applyFont="1" applyFill="1" applyBorder="1" applyAlignment="1" applyProtection="1">
      <alignment horizontal="center" vertical="center" wrapText="1"/>
      <protection/>
    </xf>
    <xf numFmtId="165" fontId="26" fillId="0" borderId="0" xfId="83" applyFont="1" applyAlignment="1" applyProtection="1">
      <alignment vertical="center" wrapText="1"/>
      <protection/>
    </xf>
    <xf numFmtId="164" fontId="4" fillId="8" borderId="9" xfId="83" applyNumberFormat="1" applyFont="1" applyFill="1" applyBorder="1" applyAlignment="1" applyProtection="1">
      <alignment horizontal="left" vertical="center" wrapText="1" indent="1"/>
      <protection locked="0"/>
    </xf>
    <xf numFmtId="164" fontId="0" fillId="0" borderId="9" xfId="84" applyNumberFormat="1" applyFont="1" applyFill="1" applyBorder="1" applyAlignment="1" applyProtection="1">
      <alignment horizontal="left" vertical="center" wrapText="1" indent="1"/>
      <protection/>
    </xf>
    <xf numFmtId="165" fontId="4" fillId="0" borderId="0" xfId="83" applyNumberFormat="1" applyFont="1" applyFill="1" applyBorder="1" applyAlignment="1" applyProtection="1">
      <alignment horizontal="center" vertical="center" wrapText="1"/>
      <protection/>
    </xf>
    <xf numFmtId="165" fontId="4" fillId="6" borderId="0" xfId="83" applyFont="1" applyFill="1" applyBorder="1" applyAlignment="1" applyProtection="1">
      <alignment vertical="center" wrapText="1"/>
      <protection/>
    </xf>
    <xf numFmtId="164" fontId="0" fillId="8" borderId="9" xfId="84" applyNumberFormat="1" applyFont="1" applyFill="1" applyBorder="1" applyAlignment="1" applyProtection="1">
      <alignment horizontal="left" vertical="center" wrapText="1" indent="1"/>
      <protection locked="0"/>
    </xf>
    <xf numFmtId="164" fontId="4" fillId="0" borderId="9" xfId="83" applyNumberFormat="1" applyFont="1" applyFill="1" applyBorder="1" applyAlignment="1" applyProtection="1">
      <alignment horizontal="left" vertical="center" wrapText="1" indent="1"/>
      <protection/>
    </xf>
    <xf numFmtId="165" fontId="25" fillId="0" borderId="0" xfId="83" applyFont="1" applyAlignment="1" applyProtection="1">
      <alignment horizontal="center" vertical="center" wrapText="1"/>
      <protection/>
    </xf>
    <xf numFmtId="165" fontId="41" fillId="6" borderId="0" xfId="83" applyNumberFormat="1" applyFont="1" applyFill="1" applyBorder="1" applyAlignment="1" applyProtection="1">
      <alignment horizontal="center" vertical="center" wrapText="1"/>
      <protection/>
    </xf>
    <xf numFmtId="165" fontId="4" fillId="6" borderId="0" xfId="83" applyNumberFormat="1" applyFont="1" applyFill="1" applyBorder="1" applyAlignment="1" applyProtection="1">
      <alignment horizontal="right" vertical="center" wrapText="1" indent="1"/>
      <protection/>
    </xf>
    <xf numFmtId="164" fontId="4" fillId="7" borderId="9" xfId="83" applyNumberFormat="1" applyFont="1" applyFill="1" applyBorder="1" applyAlignment="1" applyProtection="1">
      <alignment horizontal="left" vertical="center" wrapText="1" indent="1"/>
      <protection/>
    </xf>
    <xf numFmtId="175" fontId="39" fillId="6" borderId="0" xfId="83" applyNumberFormat="1" applyFont="1" applyFill="1" applyBorder="1" applyAlignment="1" applyProtection="1">
      <alignment horizontal="center" vertical="center" wrapText="1"/>
      <protection/>
    </xf>
    <xf numFmtId="165" fontId="0" fillId="6" borderId="0" xfId="83" applyNumberFormat="1" applyFont="1" applyFill="1" applyBorder="1" applyAlignment="1" applyProtection="1">
      <alignment horizontal="right" vertical="center" wrapText="1" indent="1"/>
      <protection/>
    </xf>
    <xf numFmtId="165" fontId="4" fillId="0" borderId="0" xfId="83" applyFont="1" applyFill="1" applyAlignment="1" applyProtection="1">
      <alignment vertical="center"/>
      <protection/>
    </xf>
    <xf numFmtId="175" fontId="4" fillId="6" borderId="0" xfId="83" applyNumberFormat="1" applyFont="1" applyFill="1" applyBorder="1" applyAlignment="1" applyProtection="1">
      <alignment horizontal="left" vertical="center" wrapText="1"/>
      <protection/>
    </xf>
    <xf numFmtId="165" fontId="17" fillId="6" borderId="0" xfId="83" applyNumberFormat="1" applyFont="1" applyFill="1" applyBorder="1" applyAlignment="1" applyProtection="1">
      <alignment horizontal="center" vertical="center" wrapText="1"/>
      <protection/>
    </xf>
    <xf numFmtId="165" fontId="4" fillId="8" borderId="9" xfId="83" applyNumberFormat="1" applyFont="1" applyFill="1" applyBorder="1" applyAlignment="1" applyProtection="1">
      <alignment horizontal="left" vertical="center" wrapText="1" indent="1"/>
      <protection locked="0"/>
    </xf>
    <xf numFmtId="165" fontId="4" fillId="0" borderId="0" xfId="83" applyFont="1" applyFill="1" applyBorder="1" applyAlignment="1" applyProtection="1">
      <alignment horizontal="left" vertical="center" wrapText="1"/>
      <protection/>
    </xf>
    <xf numFmtId="164" fontId="17" fillId="0" borderId="0" xfId="83" applyNumberFormat="1" applyFont="1" applyFill="1" applyBorder="1" applyAlignment="1" applyProtection="1">
      <alignment horizontal="left" vertical="center" wrapText="1"/>
      <protection/>
    </xf>
    <xf numFmtId="164" fontId="32" fillId="6" borderId="0" xfId="83" applyNumberFormat="1" applyFont="1" applyFill="1" applyBorder="1" applyAlignment="1" applyProtection="1">
      <alignment horizontal="center" vertical="center" wrapText="1"/>
      <protection/>
    </xf>
    <xf numFmtId="164" fontId="4" fillId="6" borderId="0" xfId="83" applyNumberFormat="1" applyFont="1" applyFill="1" applyBorder="1" applyAlignment="1" applyProtection="1">
      <alignment horizontal="right" vertical="center" wrapText="1" indent="1"/>
      <protection/>
    </xf>
    <xf numFmtId="164" fontId="0" fillId="6" borderId="0" xfId="83" applyNumberFormat="1" applyFont="1" applyFill="1" applyBorder="1" applyAlignment="1" applyProtection="1">
      <alignment horizontal="right" vertical="center" wrapText="1" indent="1"/>
      <protection/>
    </xf>
    <xf numFmtId="164" fontId="0" fillId="0" borderId="0" xfId="0" applyNumberFormat="1" applyFont="1" applyFill="1" applyBorder="1" applyAlignment="1" applyProtection="1">
      <alignment horizontal="right" vertical="center" wrapText="1" indent="1"/>
      <protection/>
    </xf>
    <xf numFmtId="164" fontId="4" fillId="8" borderId="9" xfId="0" applyFont="1" applyFill="1" applyBorder="1" applyAlignment="1" applyProtection="1">
      <alignment horizontal="left" vertical="center" wrapText="1" indent="1"/>
      <protection locked="0"/>
    </xf>
    <xf numFmtId="165" fontId="0" fillId="0" borderId="0" xfId="83" applyFont="1" applyFill="1" applyBorder="1" applyAlignment="1" applyProtection="1">
      <alignment horizontal="center" vertical="center" wrapText="1"/>
      <protection/>
    </xf>
    <xf numFmtId="165" fontId="4" fillId="6" borderId="0" xfId="83" applyFont="1" applyFill="1" applyBorder="1" applyAlignment="1" applyProtection="1">
      <alignment horizontal="center" vertical="center" wrapText="1"/>
      <protection/>
    </xf>
    <xf numFmtId="164" fontId="4" fillId="0" borderId="0" xfId="83" applyNumberFormat="1" applyFont="1" applyFill="1" applyBorder="1" applyAlignment="1" applyProtection="1">
      <alignment horizontal="center" vertical="center" wrapText="1"/>
      <protection/>
    </xf>
    <xf numFmtId="165" fontId="14" fillId="0" borderId="0" xfId="83" applyFont="1" applyBorder="1" applyAlignment="1" applyProtection="1">
      <alignment horizontal="left" vertical="top" wrapText="1"/>
      <protection/>
    </xf>
    <xf numFmtId="165" fontId="17" fillId="0" borderId="0" xfId="85" applyFont="1" applyFill="1" applyAlignment="1" applyProtection="1">
      <alignment vertical="center" wrapText="1"/>
      <protection/>
    </xf>
    <xf numFmtId="165" fontId="4" fillId="0" borderId="0" xfId="85" applyFont="1" applyFill="1" applyAlignment="1" applyProtection="1">
      <alignment vertical="center" wrapText="1"/>
      <protection/>
    </xf>
    <xf numFmtId="165" fontId="42" fillId="0" borderId="0" xfId="85" applyFont="1" applyFill="1" applyAlignment="1" applyProtection="1">
      <alignment horizontal="center" vertical="center" wrapText="1"/>
      <protection/>
    </xf>
    <xf numFmtId="165" fontId="27" fillId="0" borderId="0" xfId="85" applyFont="1" applyFill="1" applyAlignment="1" applyProtection="1">
      <alignment vertical="center"/>
      <protection/>
    </xf>
    <xf numFmtId="165" fontId="27" fillId="0" borderId="0" xfId="85" applyNumberFormat="1" applyFont="1" applyFill="1" applyAlignment="1" applyProtection="1">
      <alignment vertical="center"/>
      <protection/>
    </xf>
    <xf numFmtId="165" fontId="43" fillId="0" borderId="0" xfId="85" applyFont="1" applyFill="1" applyAlignment="1" applyProtection="1">
      <alignment vertical="center"/>
      <protection/>
    </xf>
    <xf numFmtId="165" fontId="27" fillId="0" borderId="0" xfId="85" applyFont="1" applyFill="1" applyAlignment="1" applyProtection="1">
      <alignment vertical="center" wrapText="1"/>
      <protection/>
    </xf>
    <xf numFmtId="165" fontId="27" fillId="0" borderId="0" xfId="85" applyFont="1" applyFill="1" applyAlignment="1" applyProtection="1">
      <alignment horizontal="center" vertical="center" wrapText="1"/>
      <protection/>
    </xf>
    <xf numFmtId="165" fontId="27" fillId="0" borderId="0" xfId="85" applyFont="1" applyFill="1" applyAlignment="1" applyProtection="1">
      <alignment horizontal="left" vertical="center" wrapText="1" indent="1"/>
      <protection/>
    </xf>
    <xf numFmtId="165" fontId="27" fillId="0" borderId="0" xfId="85" applyFont="1" applyFill="1" applyAlignment="1" applyProtection="1">
      <alignment horizontal="left" vertical="center" indent="1"/>
      <protection/>
    </xf>
    <xf numFmtId="165" fontId="27" fillId="0" borderId="0" xfId="85" applyNumberFormat="1" applyFont="1" applyFill="1" applyAlignment="1" applyProtection="1">
      <alignment horizontal="left" vertical="center" indent="1"/>
      <protection/>
    </xf>
    <xf numFmtId="165" fontId="17" fillId="0" borderId="0" xfId="85" applyFont="1" applyFill="1" applyAlignment="1" applyProtection="1">
      <alignment horizontal="left" vertical="center" wrapText="1" indent="1"/>
      <protection/>
    </xf>
    <xf numFmtId="165" fontId="44" fillId="0" borderId="0" xfId="85" applyFont="1" applyFill="1" applyAlignment="1" applyProtection="1">
      <alignment horizontal="left" vertical="center" wrapText="1" indent="1"/>
      <protection/>
    </xf>
    <xf numFmtId="165" fontId="45" fillId="0" borderId="0" xfId="85" applyFont="1" applyFill="1" applyAlignment="1" applyProtection="1">
      <alignment horizontal="left" vertical="center" indent="1"/>
      <protection/>
    </xf>
    <xf numFmtId="165" fontId="44" fillId="0" borderId="0" xfId="85" applyFont="1" applyFill="1" applyAlignment="1" applyProtection="1">
      <alignment vertical="center" wrapText="1"/>
      <protection/>
    </xf>
    <xf numFmtId="165" fontId="42" fillId="0" borderId="0" xfId="85" applyFont="1" applyFill="1" applyBorder="1" applyAlignment="1" applyProtection="1">
      <alignment horizontal="center" vertical="center" wrapText="1"/>
      <protection/>
    </xf>
    <xf numFmtId="165" fontId="4" fillId="0" borderId="0" xfId="85" applyFont="1" applyFill="1" applyBorder="1" applyAlignment="1" applyProtection="1">
      <alignment vertical="center" wrapText="1"/>
      <protection/>
    </xf>
    <xf numFmtId="165" fontId="4" fillId="0" borderId="0" xfId="85" applyFont="1" applyFill="1" applyBorder="1" applyAlignment="1" applyProtection="1">
      <alignment horizontal="right" vertical="center" wrapText="1"/>
      <protection/>
    </xf>
    <xf numFmtId="165" fontId="46" fillId="0" borderId="0" xfId="85" applyFont="1" applyFill="1" applyAlignment="1" applyProtection="1">
      <alignment vertical="center" wrapText="1"/>
      <protection/>
    </xf>
    <xf numFmtId="165" fontId="3" fillId="0" borderId="10" xfId="53" applyFont="1" applyFill="1" applyBorder="1" applyAlignment="1" applyProtection="1">
      <alignment horizontal="left" vertical="center" wrapText="1" indent="1"/>
      <protection/>
    </xf>
    <xf numFmtId="165" fontId="47" fillId="0" borderId="0" xfId="85" applyFont="1" applyFill="1" applyAlignment="1" applyProtection="1">
      <alignment vertical="center" wrapText="1"/>
      <protection/>
    </xf>
    <xf numFmtId="172" fontId="4" fillId="0" borderId="0" xfId="55" applyFont="1" applyFill="1" applyBorder="1" applyAlignment="1" applyProtection="1">
      <alignment horizontal="right" vertical="center" wrapText="1"/>
      <protection/>
    </xf>
    <xf numFmtId="165" fontId="4" fillId="0" borderId="0" xfId="82" applyFont="1" applyFill="1" applyBorder="1" applyAlignment="1" applyProtection="1">
      <alignment horizontal="left" vertical="center" wrapText="1" indent="1"/>
      <protection/>
    </xf>
    <xf numFmtId="164" fontId="4" fillId="0" borderId="0" xfId="71" applyFill="1" applyBorder="1" applyProtection="1">
      <alignment vertical="top"/>
      <protection/>
    </xf>
    <xf numFmtId="165" fontId="4" fillId="0" borderId="0" xfId="85" applyFont="1" applyFill="1" applyBorder="1" applyAlignment="1" applyProtection="1">
      <alignment horizontal="center" vertical="center" wrapText="1"/>
      <protection/>
    </xf>
    <xf numFmtId="164" fontId="4" fillId="0" borderId="0" xfId="84" applyNumberFormat="1" applyFont="1" applyFill="1" applyBorder="1" applyAlignment="1" applyProtection="1">
      <alignment horizontal="center" vertical="center" wrapText="1"/>
      <protection/>
    </xf>
    <xf numFmtId="172" fontId="0" fillId="0" borderId="0" xfId="55" applyFont="1" applyFill="1" applyBorder="1" applyAlignment="1" applyProtection="1">
      <alignment horizontal="center" vertical="center" wrapText="1"/>
      <protection/>
    </xf>
    <xf numFmtId="172" fontId="4" fillId="0" borderId="0" xfId="55" applyFont="1" applyFill="1" applyBorder="1" applyAlignment="1" applyProtection="1">
      <alignment horizontal="center" vertical="center" wrapText="1"/>
      <protection/>
    </xf>
    <xf numFmtId="165" fontId="4" fillId="0" borderId="9" xfId="85" applyFont="1" applyFill="1" applyBorder="1" applyAlignment="1" applyProtection="1">
      <alignment horizontal="center" vertical="center" wrapText="1"/>
      <protection/>
    </xf>
    <xf numFmtId="172" fontId="4" fillId="0" borderId="9" xfId="55" applyFont="1" applyFill="1" applyBorder="1" applyAlignment="1" applyProtection="1">
      <alignment horizontal="center" vertical="center" wrapText="1"/>
      <protection/>
    </xf>
    <xf numFmtId="176" fontId="4" fillId="0" borderId="9" xfId="85" applyNumberFormat="1" applyFont="1" applyFill="1" applyBorder="1" applyAlignment="1" applyProtection="1">
      <alignment horizontal="center" vertical="center" wrapText="1"/>
      <protection/>
    </xf>
    <xf numFmtId="176" fontId="4" fillId="0" borderId="9" xfId="54" applyNumberFormat="1" applyFont="1" applyFill="1" applyBorder="1" applyAlignment="1" applyProtection="1">
      <alignment horizontal="center" vertical="center" wrapText="1"/>
      <protection/>
    </xf>
    <xf numFmtId="165" fontId="48" fillId="0" borderId="0" xfId="85" applyFont="1" applyFill="1" applyBorder="1" applyAlignment="1" applyProtection="1">
      <alignment horizontal="center" vertical="center" wrapText="1"/>
      <protection/>
    </xf>
    <xf numFmtId="164" fontId="48" fillId="0" borderId="10" xfId="54" applyNumberFormat="1" applyFont="1" applyFill="1" applyBorder="1" applyAlignment="1" applyProtection="1">
      <alignment horizontal="center" vertical="center" wrapText="1"/>
      <protection/>
    </xf>
    <xf numFmtId="165" fontId="17" fillId="0" borderId="0" xfId="85" applyFont="1" applyFill="1" applyAlignment="1" applyProtection="1">
      <alignment vertical="center"/>
      <protection/>
    </xf>
    <xf numFmtId="165" fontId="17" fillId="0" borderId="0" xfId="85" applyNumberFormat="1" applyFont="1" applyFill="1" applyAlignment="1" applyProtection="1">
      <alignment vertical="center"/>
      <protection/>
    </xf>
    <xf numFmtId="165" fontId="49" fillId="0" borderId="0" xfId="85" applyFont="1" applyFill="1" applyAlignment="1" applyProtection="1">
      <alignment vertical="center"/>
      <protection/>
    </xf>
    <xf numFmtId="165" fontId="17" fillId="10" borderId="11" xfId="85" applyFont="1" applyFill="1" applyBorder="1" applyAlignment="1" applyProtection="1">
      <alignment horizontal="center" vertical="center" wrapText="1"/>
      <protection/>
    </xf>
    <xf numFmtId="165" fontId="17" fillId="10" borderId="12" xfId="85" applyFont="1" applyFill="1" applyBorder="1" applyAlignment="1" applyProtection="1">
      <alignment horizontal="center" vertical="center" wrapText="1"/>
      <protection/>
    </xf>
    <xf numFmtId="164" fontId="4" fillId="10" borderId="10" xfId="84" applyNumberFormat="1" applyFont="1" applyFill="1" applyBorder="1" applyAlignment="1" applyProtection="1">
      <alignment horizontal="center" vertical="center" wrapText="1"/>
      <protection/>
    </xf>
    <xf numFmtId="164" fontId="17" fillId="10" borderId="12" xfId="85" applyNumberFormat="1" applyFont="1" applyFill="1" applyBorder="1" applyAlignment="1" applyProtection="1">
      <alignment horizontal="left" vertical="center" wrapText="1"/>
      <protection/>
    </xf>
    <xf numFmtId="164" fontId="0" fillId="10" borderId="10" xfId="72" applyNumberFormat="1" applyFill="1" applyBorder="1" applyAlignment="1" applyProtection="1">
      <alignment horizontal="left" vertical="center"/>
      <protection/>
    </xf>
    <xf numFmtId="164" fontId="17" fillId="10" borderId="13" xfId="85" applyNumberFormat="1" applyFont="1" applyFill="1" applyBorder="1" applyAlignment="1" applyProtection="1">
      <alignment horizontal="left" vertical="center" wrapText="1"/>
      <protection/>
    </xf>
    <xf numFmtId="165" fontId="27" fillId="0" borderId="14" xfId="85" applyFont="1" applyFill="1" applyBorder="1" applyAlignment="1" applyProtection="1">
      <alignment vertical="center"/>
      <protection/>
    </xf>
    <xf numFmtId="165" fontId="0" fillId="0" borderId="0" xfId="85" applyFont="1" applyFill="1" applyAlignment="1" applyProtection="1">
      <alignment vertical="center" wrapText="1"/>
      <protection/>
    </xf>
    <xf numFmtId="165" fontId="42" fillId="0" borderId="15" xfId="85" applyFont="1" applyFill="1" applyBorder="1" applyAlignment="1" applyProtection="1">
      <alignment horizontal="center" vertical="center" wrapText="1"/>
      <protection/>
    </xf>
    <xf numFmtId="165" fontId="4" fillId="7" borderId="16" xfId="85" applyNumberFormat="1" applyFont="1" applyFill="1" applyBorder="1" applyAlignment="1" applyProtection="1">
      <alignment horizontal="left" vertical="center" wrapText="1" indent="1"/>
      <protection/>
    </xf>
    <xf numFmtId="175" fontId="50" fillId="0" borderId="9" xfId="84" applyNumberFormat="1" applyFont="1" applyFill="1" applyBorder="1" applyAlignment="1" applyProtection="1">
      <alignment horizontal="center" vertical="center" wrapText="1"/>
      <protection/>
    </xf>
    <xf numFmtId="175" fontId="4" fillId="0" borderId="9" xfId="84" applyNumberFormat="1" applyFont="1" applyFill="1" applyBorder="1" applyAlignment="1" applyProtection="1">
      <alignment horizontal="left" vertical="center" wrapText="1" indent="1"/>
      <protection/>
    </xf>
    <xf numFmtId="164" fontId="14" fillId="10" borderId="17" xfId="71" applyFont="1" applyFill="1" applyBorder="1" applyAlignment="1" applyProtection="1">
      <alignment horizontal="right" vertical="center" wrapText="1"/>
      <protection/>
    </xf>
    <xf numFmtId="164" fontId="51" fillId="10" borderId="10" xfId="71" applyFont="1" applyFill="1" applyBorder="1" applyAlignment="1" applyProtection="1">
      <alignment horizontal="center" vertical="center" wrapText="1"/>
      <protection/>
    </xf>
    <xf numFmtId="164" fontId="52" fillId="10" borderId="10" xfId="0" applyFont="1" applyFill="1" applyBorder="1" applyAlignment="1" applyProtection="1">
      <alignment horizontal="left" vertical="center" indent="1"/>
      <protection/>
    </xf>
    <xf numFmtId="164" fontId="0" fillId="10" borderId="18" xfId="0" applyFont="1" applyFill="1" applyBorder="1" applyAlignment="1" applyProtection="1">
      <alignment horizontal="right" vertical="center" wrapText="1"/>
      <protection/>
    </xf>
    <xf numFmtId="165" fontId="53" fillId="0" borderId="0" xfId="85" applyFont="1" applyFill="1" applyAlignment="1" applyProtection="1">
      <alignment vertical="center" wrapText="1"/>
      <protection/>
    </xf>
    <xf numFmtId="164" fontId="17" fillId="0" borderId="0" xfId="0" applyFont="1" applyFill="1" applyBorder="1" applyAlignment="1" applyProtection="1">
      <alignment vertical="top"/>
      <protection/>
    </xf>
    <xf numFmtId="164" fontId="27" fillId="0" borderId="0" xfId="0" applyFont="1" applyFill="1" applyBorder="1" applyAlignment="1" applyProtection="1">
      <alignment vertical="top"/>
      <protection/>
    </xf>
    <xf numFmtId="164" fontId="0" fillId="0" borderId="0" xfId="0" applyFont="1" applyFill="1" applyBorder="1" applyAlignment="1" applyProtection="1">
      <alignment vertical="top"/>
      <protection/>
    </xf>
    <xf numFmtId="175" fontId="42" fillId="0" borderId="16" xfId="84" applyNumberFormat="1" applyFont="1" applyFill="1" applyBorder="1" applyAlignment="1" applyProtection="1">
      <alignment horizontal="center" vertical="center" wrapText="1"/>
      <protection/>
    </xf>
    <xf numFmtId="175" fontId="4" fillId="7" borderId="9" xfId="84" applyNumberFormat="1" applyFont="1" applyFill="1" applyBorder="1" applyAlignment="1" applyProtection="1">
      <alignment horizontal="left" vertical="center" wrapText="1" indent="1"/>
      <protection/>
    </xf>
    <xf numFmtId="164" fontId="42" fillId="0" borderId="9" xfId="54" applyNumberFormat="1" applyFont="1" applyFill="1" applyBorder="1" applyAlignment="1" applyProtection="1">
      <alignment horizontal="center" vertical="center" wrapText="1"/>
      <protection/>
    </xf>
    <xf numFmtId="164" fontId="4" fillId="7" borderId="9" xfId="85" applyNumberFormat="1" applyFont="1" applyFill="1" applyBorder="1" applyAlignment="1" applyProtection="1">
      <alignment horizontal="center" vertical="center" wrapText="1"/>
      <protection/>
    </xf>
    <xf numFmtId="164" fontId="52" fillId="10" borderId="10" xfId="71" applyFont="1" applyFill="1" applyBorder="1" applyAlignment="1" applyProtection="1">
      <alignment horizontal="left" vertical="center" indent="1"/>
      <protection/>
    </xf>
    <xf numFmtId="164" fontId="4" fillId="10" borderId="10" xfId="71" applyFont="1" applyFill="1" applyBorder="1" applyAlignment="1" applyProtection="1">
      <alignment horizontal="right" vertical="center" wrapText="1"/>
      <protection/>
    </xf>
    <xf numFmtId="164" fontId="4" fillId="10" borderId="18" xfId="71" applyFont="1" applyFill="1" applyBorder="1" applyAlignment="1" applyProtection="1">
      <alignment horizontal="right" vertical="center" wrapText="1"/>
      <protection/>
    </xf>
    <xf numFmtId="165" fontId="4" fillId="0" borderId="19" xfId="85" applyFont="1" applyFill="1" applyBorder="1" applyAlignment="1" applyProtection="1">
      <alignment vertical="center" wrapText="1"/>
      <protection/>
    </xf>
    <xf numFmtId="165" fontId="54" fillId="0" borderId="0" xfId="85" applyFont="1" applyFill="1" applyAlignment="1" applyProtection="1">
      <alignment vertical="center" wrapText="1"/>
      <protection/>
    </xf>
    <xf numFmtId="165" fontId="55" fillId="0" borderId="0" xfId="85" applyFont="1" applyFill="1" applyAlignment="1" applyProtection="1">
      <alignment vertical="center" wrapText="1"/>
      <protection/>
    </xf>
    <xf numFmtId="165" fontId="56" fillId="0" borderId="0" xfId="85" applyFont="1" applyFill="1" applyAlignment="1" applyProtection="1">
      <alignment horizontal="center" vertical="center" wrapText="1"/>
      <protection/>
    </xf>
    <xf numFmtId="165" fontId="57" fillId="0" borderId="0" xfId="65" applyFont="1" applyFill="1" applyProtection="1">
      <alignment/>
      <protection/>
    </xf>
    <xf numFmtId="165" fontId="27" fillId="0" borderId="0" xfId="0" applyNumberFormat="1" applyFont="1" applyBorder="1" applyAlignment="1">
      <alignment vertical="center"/>
    </xf>
    <xf numFmtId="165" fontId="0" fillId="0" borderId="0" xfId="0" applyNumberFormat="1" applyBorder="1" applyAlignment="1">
      <alignment vertical="center"/>
    </xf>
    <xf numFmtId="165" fontId="27" fillId="0" borderId="0" xfId="0" applyNumberFormat="1" applyFont="1" applyFill="1" applyBorder="1" applyAlignment="1" applyProtection="1">
      <alignment vertical="center"/>
      <protection/>
    </xf>
    <xf numFmtId="165" fontId="58" fillId="0" borderId="0" xfId="0" applyNumberFormat="1" applyFont="1" applyBorder="1" applyAlignment="1">
      <alignment vertical="center"/>
    </xf>
    <xf numFmtId="165" fontId="59" fillId="0" borderId="0" xfId="0" applyNumberFormat="1" applyFont="1" applyBorder="1" applyAlignment="1">
      <alignment vertical="center"/>
    </xf>
    <xf numFmtId="165" fontId="47" fillId="0" borderId="0" xfId="53" applyFont="1" applyFill="1" applyBorder="1" applyAlignment="1" applyProtection="1">
      <alignment vertical="center" wrapText="1"/>
      <protection/>
    </xf>
    <xf numFmtId="165" fontId="3" fillId="0" borderId="0" xfId="53" applyFont="1" applyFill="1" applyBorder="1" applyAlignment="1" applyProtection="1">
      <alignment vertical="center" wrapText="1"/>
      <protection/>
    </xf>
    <xf numFmtId="165" fontId="4" fillId="0" borderId="0" xfId="53" applyFont="1" applyFill="1" applyBorder="1" applyAlignment="1" applyProtection="1">
      <alignment horizontal="left" vertical="center" wrapText="1" indent="1"/>
      <protection/>
    </xf>
    <xf numFmtId="165" fontId="4" fillId="0" borderId="0" xfId="78" applyFont="1" applyFill="1" applyBorder="1" applyAlignment="1" applyProtection="1">
      <alignment horizontal="right" vertical="center" wrapText="1"/>
      <protection/>
    </xf>
    <xf numFmtId="165" fontId="0" fillId="0" borderId="0" xfId="0" applyNumberFormat="1" applyFill="1" applyBorder="1" applyAlignment="1" applyProtection="1">
      <alignment horizontal="center" vertical="center"/>
      <protection/>
    </xf>
    <xf numFmtId="165" fontId="4" fillId="0" borderId="0" xfId="78" applyFont="1" applyFill="1" applyBorder="1" applyAlignment="1" applyProtection="1">
      <alignment vertical="center" wrapText="1"/>
      <protection/>
    </xf>
    <xf numFmtId="164" fontId="4" fillId="0" borderId="0" xfId="84" applyNumberFormat="1" applyFont="1" applyFill="1" applyBorder="1" applyAlignment="1" applyProtection="1">
      <alignment vertical="center" wrapText="1"/>
      <protection/>
    </xf>
    <xf numFmtId="165" fontId="0" fillId="0" borderId="0" xfId="0" applyNumberFormat="1" applyFill="1" applyBorder="1" applyAlignment="1">
      <alignment horizontal="right" vertical="center"/>
    </xf>
    <xf numFmtId="165" fontId="4" fillId="0" borderId="0" xfId="78" applyNumberFormat="1" applyFont="1" applyFill="1" applyBorder="1" applyAlignment="1" applyProtection="1">
      <alignment vertical="center" wrapText="1"/>
      <protection/>
    </xf>
    <xf numFmtId="165" fontId="15" fillId="0" borderId="0" xfId="0" applyNumberFormat="1" applyFont="1" applyBorder="1" applyAlignment="1">
      <alignment vertical="center"/>
    </xf>
    <xf numFmtId="165" fontId="4" fillId="0" borderId="9" xfId="78" applyFont="1" applyFill="1" applyBorder="1" applyAlignment="1" applyProtection="1">
      <alignment horizontal="center" vertical="center" wrapText="1"/>
      <protection/>
    </xf>
    <xf numFmtId="165" fontId="0" fillId="0" borderId="9" xfId="0" applyNumberFormat="1" applyFont="1" applyBorder="1" applyAlignment="1">
      <alignment horizontal="center" vertical="center" wrapText="1"/>
    </xf>
    <xf numFmtId="165" fontId="17" fillId="0" borderId="0" xfId="0" applyNumberFormat="1" applyFont="1" applyBorder="1" applyAlignment="1">
      <alignment vertical="center"/>
    </xf>
    <xf numFmtId="165" fontId="0" fillId="0" borderId="0" xfId="0" applyNumberFormat="1" applyFont="1" applyBorder="1" applyAlignment="1">
      <alignment vertical="center"/>
    </xf>
    <xf numFmtId="164" fontId="48" fillId="6" borderId="0" xfId="54" applyNumberFormat="1" applyFont="1" applyFill="1" applyBorder="1" applyAlignment="1" applyProtection="1">
      <alignment horizontal="center" vertical="center" wrapText="1"/>
      <protection/>
    </xf>
    <xf numFmtId="164" fontId="48" fillId="6" borderId="20" xfId="54" applyNumberFormat="1" applyFont="1" applyFill="1" applyBorder="1" applyAlignment="1" applyProtection="1">
      <alignment horizontal="center" vertical="center" wrapText="1"/>
      <protection/>
    </xf>
    <xf numFmtId="165" fontId="42" fillId="0" borderId="0" xfId="0" applyNumberFormat="1" applyFont="1" applyBorder="1" applyAlignment="1">
      <alignment horizontal="center" vertical="center" wrapText="1"/>
    </xf>
    <xf numFmtId="165" fontId="0" fillId="0" borderId="9" xfId="0" applyNumberFormat="1" applyBorder="1" applyAlignment="1">
      <alignment horizontal="center" vertical="center"/>
    </xf>
    <xf numFmtId="165" fontId="4" fillId="0" borderId="9" xfId="54" applyNumberFormat="1" applyFont="1" applyFill="1" applyBorder="1" applyAlignment="1" applyProtection="1">
      <alignment horizontal="center" vertical="center" wrapText="1"/>
      <protection/>
    </xf>
    <xf numFmtId="164" fontId="4" fillId="0" borderId="9" xfId="84" applyNumberFormat="1" applyFont="1" applyFill="1" applyBorder="1" applyAlignment="1" applyProtection="1">
      <alignment horizontal="center" vertical="center" wrapText="1"/>
      <protection/>
    </xf>
    <xf numFmtId="165" fontId="0" fillId="0" borderId="9" xfId="0" applyNumberFormat="1" applyFill="1" applyBorder="1" applyAlignment="1" applyProtection="1">
      <alignment horizontal="center" vertical="center"/>
      <protection/>
    </xf>
    <xf numFmtId="164" fontId="4" fillId="0" borderId="9" xfId="54" applyNumberFormat="1" applyFont="1" applyFill="1" applyBorder="1" applyAlignment="1" applyProtection="1">
      <alignment horizontal="center" vertical="center" wrapText="1"/>
      <protection/>
    </xf>
    <xf numFmtId="164" fontId="0" fillId="0" borderId="9" xfId="0" applyNumberFormat="1" applyFill="1" applyBorder="1" applyAlignment="1" applyProtection="1">
      <alignment horizontal="center" vertical="center"/>
      <protection/>
    </xf>
    <xf numFmtId="164" fontId="0" fillId="0" borderId="9" xfId="0" applyNumberFormat="1" applyFill="1" applyBorder="1" applyAlignment="1" applyProtection="1">
      <alignment horizontal="left" vertical="center"/>
      <protection/>
    </xf>
    <xf numFmtId="165" fontId="0" fillId="0" borderId="0" xfId="0" applyNumberFormat="1" applyFill="1" applyBorder="1" applyAlignment="1" applyProtection="1">
      <alignment vertical="center"/>
      <protection/>
    </xf>
    <xf numFmtId="164" fontId="0" fillId="0" borderId="0" xfId="0" applyNumberFormat="1" applyBorder="1" applyAlignment="1">
      <alignment vertical="center"/>
    </xf>
    <xf numFmtId="165" fontId="4" fillId="7" borderId="9" xfId="54" applyNumberFormat="1" applyFont="1" applyFill="1" applyBorder="1" applyAlignment="1" applyProtection="1">
      <alignment horizontal="left" vertical="center" wrapText="1"/>
      <protection/>
    </xf>
    <xf numFmtId="165" fontId="4" fillId="7" borderId="9" xfId="84" applyNumberFormat="1" applyFont="1" applyFill="1" applyBorder="1" applyAlignment="1" applyProtection="1">
      <alignment horizontal="left" vertical="center" wrapText="1"/>
      <protection/>
    </xf>
    <xf numFmtId="165" fontId="4" fillId="7" borderId="9" xfId="84" applyNumberFormat="1" applyFont="1" applyFill="1" applyBorder="1" applyAlignment="1" applyProtection="1">
      <alignment horizontal="center" vertical="center" wrapText="1"/>
      <protection/>
    </xf>
    <xf numFmtId="164" fontId="4" fillId="7" borderId="9" xfId="54" applyNumberFormat="1" applyFont="1" applyFill="1" applyBorder="1" applyAlignment="1" applyProtection="1">
      <alignment horizontal="left" vertical="center" wrapText="1"/>
      <protection/>
    </xf>
    <xf numFmtId="164" fontId="4" fillId="7" borderId="21" xfId="84" applyNumberFormat="1" applyFont="1" applyFill="1" applyBorder="1" applyAlignment="1" applyProtection="1">
      <alignment horizontal="center" vertical="center" wrapText="1"/>
      <protection/>
    </xf>
    <xf numFmtId="165" fontId="0" fillId="7" borderId="9" xfId="0" applyNumberFormat="1" applyFont="1" applyFill="1" applyBorder="1" applyAlignment="1" applyProtection="1">
      <alignment horizontal="left" vertical="center" wrapText="1"/>
      <protection/>
    </xf>
    <xf numFmtId="164" fontId="0" fillId="7" borderId="9" xfId="0" applyNumberFormat="1" applyFill="1" applyBorder="1" applyAlignment="1" applyProtection="1">
      <alignment horizontal="left" vertical="center" wrapText="1"/>
      <protection/>
    </xf>
    <xf numFmtId="164" fontId="4" fillId="2" borderId="9" xfId="84" applyNumberFormat="1" applyFont="1" applyFill="1" applyBorder="1" applyAlignment="1" applyProtection="1">
      <alignment horizontal="left" vertical="center" wrapText="1"/>
      <protection locked="0"/>
    </xf>
    <xf numFmtId="164" fontId="4" fillId="10" borderId="17" xfId="54" applyNumberFormat="1" applyFont="1" applyFill="1" applyBorder="1" applyAlignment="1" applyProtection="1">
      <alignment horizontal="center" vertical="center" wrapText="1"/>
      <protection/>
    </xf>
    <xf numFmtId="165" fontId="52" fillId="10" borderId="10" xfId="0" applyNumberFormat="1" applyFont="1" applyFill="1" applyBorder="1" applyAlignment="1" applyProtection="1">
      <alignment horizontal="left" vertical="center"/>
      <protection/>
    </xf>
    <xf numFmtId="165" fontId="52" fillId="10" borderId="18" xfId="0" applyNumberFormat="1" applyFont="1" applyFill="1" applyBorder="1" applyAlignment="1" applyProtection="1">
      <alignment horizontal="left" vertical="center"/>
      <protection/>
    </xf>
    <xf numFmtId="165" fontId="52" fillId="10" borderId="17" xfId="0" applyNumberFormat="1" applyFont="1" applyFill="1" applyBorder="1" applyAlignment="1" applyProtection="1">
      <alignment horizontal="left" vertical="center"/>
      <protection/>
    </xf>
    <xf numFmtId="164" fontId="27" fillId="0" borderId="0" xfId="85" applyNumberFormat="1" applyFont="1" applyFill="1" applyAlignment="1" applyProtection="1">
      <alignment vertical="center" wrapText="1"/>
      <protection/>
    </xf>
    <xf numFmtId="165" fontId="60" fillId="0" borderId="0" xfId="85" applyFont="1" applyFill="1" applyAlignment="1" applyProtection="1">
      <alignment vertical="center" wrapText="1"/>
      <protection/>
    </xf>
    <xf numFmtId="165" fontId="3" fillId="0" borderId="10" xfId="86" applyFont="1" applyFill="1" applyBorder="1" applyAlignment="1">
      <alignment horizontal="left" vertical="center" wrapText="1" indent="1"/>
      <protection/>
    </xf>
    <xf numFmtId="165" fontId="27" fillId="0" borderId="0" xfId="0" applyNumberFormat="1" applyFont="1" applyFill="1" applyBorder="1" applyAlignment="1">
      <alignment vertical="center"/>
    </xf>
    <xf numFmtId="165" fontId="0" fillId="0" borderId="0" xfId="0" applyNumberFormat="1" applyFill="1" applyBorder="1" applyAlignment="1">
      <alignment vertical="center"/>
    </xf>
    <xf numFmtId="165" fontId="0" fillId="0" borderId="9" xfId="0" applyNumberFormat="1" applyFont="1" applyFill="1" applyBorder="1" applyAlignment="1">
      <alignment horizontal="center" vertical="center"/>
    </xf>
    <xf numFmtId="165" fontId="4" fillId="0" borderId="9" xfId="78" applyNumberFormat="1" applyFont="1" applyFill="1" applyBorder="1" applyAlignment="1" applyProtection="1">
      <alignment horizontal="center" vertical="center" wrapText="1"/>
      <protection/>
    </xf>
    <xf numFmtId="165" fontId="4" fillId="0" borderId="9" xfId="84" applyNumberFormat="1" applyFont="1" applyFill="1" applyBorder="1" applyAlignment="1" applyProtection="1">
      <alignment horizontal="center" vertical="center" wrapText="1"/>
      <protection/>
    </xf>
    <xf numFmtId="165" fontId="48" fillId="0" borderId="0" xfId="78" applyNumberFormat="1" applyFont="1" applyFill="1" applyBorder="1" applyAlignment="1" applyProtection="1">
      <alignment horizontal="center" vertical="center" wrapText="1"/>
      <protection/>
    </xf>
    <xf numFmtId="165" fontId="48" fillId="0" borderId="0" xfId="84" applyNumberFormat="1" applyFont="1" applyFill="1" applyBorder="1" applyAlignment="1" applyProtection="1">
      <alignment horizontal="center" vertical="center" wrapText="1"/>
      <protection/>
    </xf>
    <xf numFmtId="165" fontId="48" fillId="0" borderId="0" xfId="0" applyNumberFormat="1" applyFont="1" applyFill="1" applyBorder="1" applyAlignment="1">
      <alignment horizontal="center" vertical="center"/>
    </xf>
    <xf numFmtId="165" fontId="4" fillId="0" borderId="9" xfId="85" applyNumberFormat="1" applyFont="1" applyFill="1" applyBorder="1" applyAlignment="1" applyProtection="1">
      <alignment horizontal="center" vertical="center" wrapText="1"/>
      <protection/>
    </xf>
    <xf numFmtId="165" fontId="4" fillId="0" borderId="9" xfId="78" applyFont="1" applyFill="1" applyBorder="1" applyAlignment="1" applyProtection="1">
      <alignment horizontal="left" vertical="center" wrapText="1" indent="1"/>
      <protection/>
    </xf>
    <xf numFmtId="165" fontId="4" fillId="7" borderId="9" xfId="84" applyNumberFormat="1" applyFont="1" applyFill="1" applyBorder="1" applyAlignment="1" applyProtection="1">
      <alignment horizontal="left" vertical="center" wrapText="1"/>
      <protection/>
    </xf>
    <xf numFmtId="165" fontId="4" fillId="0" borderId="9" xfId="85" applyNumberFormat="1" applyFont="1" applyFill="1" applyBorder="1" applyAlignment="1" applyProtection="1">
      <alignment vertical="center" wrapText="1"/>
      <protection/>
    </xf>
    <xf numFmtId="165" fontId="62" fillId="0" borderId="0" xfId="0" applyNumberFormat="1" applyFont="1" applyFill="1" applyBorder="1" applyAlignment="1">
      <alignment vertical="center"/>
    </xf>
    <xf numFmtId="165" fontId="27" fillId="0" borderId="0" xfId="0" applyNumberFormat="1" applyFont="1" applyFill="1" applyBorder="1" applyAlignment="1">
      <alignment horizontal="center" vertical="center"/>
    </xf>
    <xf numFmtId="165" fontId="4" fillId="0" borderId="9" xfId="78" applyFont="1" applyFill="1" applyBorder="1" applyAlignment="1" applyProtection="1">
      <alignment horizontal="left" vertical="center" wrapText="1" indent="3"/>
      <protection/>
    </xf>
    <xf numFmtId="165" fontId="4" fillId="0" borderId="9" xfId="78" applyFont="1" applyFill="1" applyBorder="1" applyAlignment="1" applyProtection="1">
      <alignment horizontal="left" vertical="center" wrapText="1" indent="4"/>
      <protection/>
    </xf>
    <xf numFmtId="165" fontId="4" fillId="0" borderId="9" xfId="78" applyFont="1" applyFill="1" applyBorder="1" applyAlignment="1" applyProtection="1">
      <alignment horizontal="left" vertical="center" wrapText="1" indent="6"/>
      <protection/>
    </xf>
    <xf numFmtId="165" fontId="4" fillId="0" borderId="9" xfId="85" applyNumberFormat="1" applyFont="1" applyFill="1" applyBorder="1" applyAlignment="1" applyProtection="1">
      <alignment horizontal="left" vertical="top" wrapText="1"/>
      <protection/>
    </xf>
    <xf numFmtId="164" fontId="4" fillId="10" borderId="17" xfId="85" applyNumberFormat="1" applyFont="1" applyFill="1" applyBorder="1" applyAlignment="1" applyProtection="1">
      <alignment horizontal="center" vertical="center" wrapText="1"/>
      <protection/>
    </xf>
    <xf numFmtId="164" fontId="52" fillId="10" borderId="10" xfId="0" applyFont="1" applyFill="1" applyBorder="1" applyAlignment="1" applyProtection="1">
      <alignment horizontal="left" vertical="center" indent="4"/>
      <protection/>
    </xf>
    <xf numFmtId="165" fontId="4" fillId="10" borderId="18" xfId="84" applyNumberFormat="1" applyFont="1" applyFill="1" applyBorder="1" applyAlignment="1" applyProtection="1">
      <alignment horizontal="left" vertical="center" wrapText="1"/>
      <protection/>
    </xf>
    <xf numFmtId="164" fontId="4" fillId="10" borderId="22" xfId="85" applyNumberFormat="1" applyFont="1" applyFill="1" applyBorder="1" applyAlignment="1" applyProtection="1">
      <alignment horizontal="center" vertical="center" wrapText="1"/>
      <protection/>
    </xf>
    <xf numFmtId="164" fontId="52" fillId="10" borderId="20" xfId="0" applyFont="1" applyFill="1" applyBorder="1" applyAlignment="1" applyProtection="1">
      <alignment horizontal="left" vertical="center" indent="3"/>
      <protection/>
    </xf>
    <xf numFmtId="165" fontId="4" fillId="10" borderId="20" xfId="84" applyNumberFormat="1" applyFont="1" applyFill="1" applyBorder="1" applyAlignment="1" applyProtection="1">
      <alignment horizontal="left" vertical="center" wrapText="1"/>
      <protection/>
    </xf>
    <xf numFmtId="164" fontId="4" fillId="10" borderId="23" xfId="85" applyNumberFormat="1" applyFont="1" applyFill="1" applyBorder="1" applyAlignment="1" applyProtection="1">
      <alignment vertical="center" wrapText="1"/>
      <protection/>
    </xf>
    <xf numFmtId="165" fontId="4" fillId="10" borderId="10" xfId="84" applyNumberFormat="1" applyFont="1" applyFill="1" applyBorder="1" applyAlignment="1" applyProtection="1">
      <alignment horizontal="left" vertical="center" wrapText="1"/>
      <protection/>
    </xf>
    <xf numFmtId="164" fontId="4" fillId="10" borderId="18" xfId="85" applyNumberFormat="1" applyFont="1" applyFill="1" applyBorder="1" applyAlignment="1" applyProtection="1">
      <alignment vertical="center" wrapText="1"/>
      <protection/>
    </xf>
    <xf numFmtId="164" fontId="52" fillId="10" borderId="10" xfId="0" applyFont="1" applyFill="1" applyBorder="1" applyAlignment="1" applyProtection="1">
      <alignment horizontal="left" vertical="center"/>
      <protection/>
    </xf>
    <xf numFmtId="164" fontId="4" fillId="0" borderId="12" xfId="85" applyNumberFormat="1" applyFont="1" applyFill="1" applyBorder="1" applyAlignment="1" applyProtection="1">
      <alignment horizontal="center" vertical="center" wrapText="1"/>
      <protection/>
    </xf>
    <xf numFmtId="165" fontId="4" fillId="0" borderId="12" xfId="78" applyFont="1" applyFill="1" applyBorder="1" applyAlignment="1" applyProtection="1">
      <alignment horizontal="left" vertical="center" wrapText="1" indent="3"/>
      <protection/>
    </xf>
    <xf numFmtId="165" fontId="4" fillId="0" borderId="12" xfId="84" applyNumberFormat="1" applyFont="1" applyFill="1" applyBorder="1" applyAlignment="1" applyProtection="1">
      <alignment horizontal="left" vertical="center" wrapText="1"/>
      <protection/>
    </xf>
    <xf numFmtId="164" fontId="4" fillId="0" borderId="12" xfId="85" applyNumberFormat="1" applyFont="1" applyFill="1" applyBorder="1" applyAlignment="1" applyProtection="1">
      <alignment vertical="center" wrapText="1"/>
      <protection/>
    </xf>
    <xf numFmtId="164" fontId="4" fillId="0" borderId="0" xfId="85" applyNumberFormat="1" applyFont="1" applyFill="1" applyBorder="1" applyAlignment="1" applyProtection="1">
      <alignment horizontal="center" vertical="center" wrapText="1"/>
      <protection/>
    </xf>
    <xf numFmtId="165" fontId="4" fillId="0" borderId="0" xfId="85" applyFont="1" applyFill="1" applyBorder="1" applyAlignment="1" applyProtection="1">
      <alignment horizontal="left" vertical="top" wrapText="1"/>
      <protection/>
    </xf>
    <xf numFmtId="164" fontId="4" fillId="0" borderId="0" xfId="85" applyNumberFormat="1" applyFont="1" applyFill="1" applyBorder="1" applyAlignment="1" applyProtection="1">
      <alignment vertical="center" wrapText="1"/>
      <protection/>
    </xf>
    <xf numFmtId="164" fontId="4" fillId="0" borderId="0" xfId="85" applyNumberFormat="1" applyFont="1" applyFill="1" applyAlignment="1" applyProtection="1">
      <alignment vertical="center" wrapText="1"/>
      <protection/>
    </xf>
    <xf numFmtId="165" fontId="60" fillId="6" borderId="0" xfId="85" applyFont="1" applyFill="1" applyBorder="1" applyAlignment="1" applyProtection="1">
      <alignment vertical="center" wrapText="1"/>
      <protection/>
    </xf>
    <xf numFmtId="165" fontId="4" fillId="6" borderId="0" xfId="85" applyFont="1" applyFill="1" applyBorder="1" applyAlignment="1" applyProtection="1">
      <alignment vertical="center" wrapText="1"/>
      <protection/>
    </xf>
    <xf numFmtId="165" fontId="4" fillId="0" borderId="0" xfId="0" applyNumberFormat="1" applyFont="1" applyFill="1" applyBorder="1" applyAlignment="1" applyProtection="1">
      <alignment vertical="center"/>
      <protection/>
    </xf>
    <xf numFmtId="165" fontId="4" fillId="0" borderId="0" xfId="85" applyFont="1" applyFill="1" applyAlignment="1" applyProtection="1">
      <alignment horizontal="left" vertical="top" wrapText="1"/>
      <protection/>
    </xf>
    <xf numFmtId="165" fontId="0" fillId="6" borderId="9" xfId="83" applyFont="1" applyFill="1" applyBorder="1" applyAlignment="1" applyProtection="1">
      <alignment horizontal="right" vertical="center" wrapText="1" indent="1"/>
      <protection/>
    </xf>
    <xf numFmtId="165" fontId="0" fillId="0" borderId="9" xfId="0" applyNumberFormat="1" applyFill="1" applyBorder="1" applyAlignment="1" applyProtection="1">
      <alignment vertical="center"/>
      <protection/>
    </xf>
    <xf numFmtId="165" fontId="4" fillId="7" borderId="9" xfId="84" applyNumberFormat="1" applyFont="1" applyFill="1" applyBorder="1" applyAlignment="1" applyProtection="1">
      <alignment horizontal="left" vertical="center" wrapText="1" indent="1"/>
      <protection/>
    </xf>
    <xf numFmtId="164" fontId="64" fillId="0" borderId="0" xfId="85" applyNumberFormat="1" applyFont="1" applyFill="1" applyBorder="1" applyAlignment="1" applyProtection="1">
      <alignment vertical="center" wrapText="1"/>
      <protection/>
    </xf>
    <xf numFmtId="165" fontId="4" fillId="0" borderId="0" xfId="0" applyNumberFormat="1" applyFont="1" applyFill="1" applyBorder="1" applyAlignment="1">
      <alignment vertical="center"/>
    </xf>
    <xf numFmtId="165" fontId="4" fillId="0" borderId="0" xfId="84" applyNumberFormat="1" applyFont="1" applyFill="1" applyBorder="1" applyAlignment="1" applyProtection="1">
      <alignment vertical="center" wrapText="1"/>
      <protection/>
    </xf>
    <xf numFmtId="165" fontId="27" fillId="0" borderId="0" xfId="84" applyNumberFormat="1" applyFont="1" applyFill="1" applyBorder="1" applyAlignment="1" applyProtection="1">
      <alignment vertical="center" wrapText="1"/>
      <protection/>
    </xf>
    <xf numFmtId="165" fontId="0" fillId="0" borderId="9" xfId="60" applyNumberFormat="1" applyFont="1" applyFill="1" applyBorder="1" applyAlignment="1" applyProtection="1">
      <alignment horizontal="center" vertical="center" wrapText="1"/>
      <protection/>
    </xf>
    <xf numFmtId="164" fontId="52" fillId="10" borderId="9" xfId="0" applyFont="1" applyFill="1" applyBorder="1" applyAlignment="1" applyProtection="1">
      <alignment horizontal="center" vertical="center" textRotation="90" wrapText="1"/>
      <protection/>
    </xf>
    <xf numFmtId="165" fontId="4" fillId="0" borderId="9" xfId="76" applyFont="1" applyFill="1" applyBorder="1" applyAlignment="1" applyProtection="1">
      <alignment horizontal="center" vertical="center" wrapText="1"/>
      <protection/>
    </xf>
    <xf numFmtId="165" fontId="0" fillId="0" borderId="9" xfId="76" applyFont="1" applyFill="1" applyBorder="1" applyAlignment="1" applyProtection="1">
      <alignment horizontal="center" vertical="center" wrapText="1"/>
      <protection/>
    </xf>
    <xf numFmtId="165" fontId="0" fillId="0" borderId="9" xfId="78" applyFont="1" applyFill="1" applyBorder="1" applyAlignment="1" applyProtection="1">
      <alignment horizontal="center" vertical="center" wrapText="1"/>
      <protection/>
    </xf>
    <xf numFmtId="165" fontId="65" fillId="6" borderId="0" xfId="85" applyFont="1" applyFill="1" applyBorder="1" applyAlignment="1" applyProtection="1">
      <alignment vertical="center" wrapText="1"/>
      <protection/>
    </xf>
    <xf numFmtId="164" fontId="48" fillId="6" borderId="10" xfId="54" applyNumberFormat="1" applyFont="1" applyFill="1" applyBorder="1" applyAlignment="1" applyProtection="1">
      <alignment horizontal="center" vertical="center" wrapText="1"/>
      <protection/>
    </xf>
    <xf numFmtId="165" fontId="27" fillId="6" borderId="10" xfId="54" applyNumberFormat="1" applyFont="1" applyFill="1" applyBorder="1" applyAlignment="1" applyProtection="1">
      <alignment horizontal="center" vertical="center" wrapText="1"/>
      <protection/>
    </xf>
    <xf numFmtId="165" fontId="48" fillId="6" borderId="10" xfId="54" applyNumberFormat="1" applyFont="1" applyFill="1" applyBorder="1" applyAlignment="1" applyProtection="1">
      <alignment horizontal="center" vertical="center" wrapText="1"/>
      <protection/>
    </xf>
    <xf numFmtId="165" fontId="27" fillId="0" borderId="0" xfId="85" applyFont="1" applyFill="1" applyBorder="1" applyAlignment="1" applyProtection="1">
      <alignment horizontal="center" vertical="center" wrapText="1"/>
      <protection/>
    </xf>
    <xf numFmtId="165" fontId="27" fillId="0" borderId="0" xfId="85" applyFont="1" applyFill="1" applyBorder="1" applyAlignment="1" applyProtection="1">
      <alignment vertical="center" wrapText="1"/>
      <protection/>
    </xf>
    <xf numFmtId="164" fontId="27" fillId="0" borderId="0" xfId="85" applyNumberFormat="1" applyFont="1" applyFill="1" applyBorder="1" applyAlignment="1" applyProtection="1">
      <alignment vertical="center" wrapText="1"/>
      <protection/>
    </xf>
    <xf numFmtId="164" fontId="4" fillId="0" borderId="0" xfId="0" applyFont="1" applyBorder="1" applyAlignment="1">
      <alignment vertical="top"/>
    </xf>
    <xf numFmtId="165" fontId="4" fillId="6" borderId="24" xfId="85" applyNumberFormat="1" applyFont="1" applyFill="1" applyBorder="1" applyAlignment="1" applyProtection="1">
      <alignment horizontal="left" vertical="center" wrapText="1"/>
      <protection/>
    </xf>
    <xf numFmtId="165" fontId="4" fillId="0" borderId="25" xfId="78" applyFont="1" applyFill="1" applyBorder="1" applyAlignment="1" applyProtection="1">
      <alignment vertical="center" wrapText="1"/>
      <protection/>
    </xf>
    <xf numFmtId="165" fontId="4" fillId="0" borderId="24" xfId="84" applyNumberFormat="1" applyFont="1" applyFill="1" applyBorder="1" applyAlignment="1" applyProtection="1">
      <alignment vertical="center" wrapText="1"/>
      <protection/>
    </xf>
    <xf numFmtId="165" fontId="4" fillId="7" borderId="24" xfId="84" applyNumberFormat="1" applyFont="1" applyFill="1" applyBorder="1" applyAlignment="1" applyProtection="1">
      <alignment horizontal="left" vertical="center" wrapText="1"/>
      <protection/>
    </xf>
    <xf numFmtId="165" fontId="4" fillId="0" borderId="24" xfId="85" applyNumberFormat="1" applyFont="1" applyFill="1" applyBorder="1" applyAlignment="1" applyProtection="1">
      <alignment vertical="center" wrapText="1"/>
      <protection/>
    </xf>
    <xf numFmtId="165" fontId="46" fillId="6" borderId="0" xfId="85" applyFont="1" applyFill="1" applyBorder="1" applyAlignment="1" applyProtection="1">
      <alignment horizontal="center" vertical="center" wrapText="1"/>
      <protection/>
    </xf>
    <xf numFmtId="165" fontId="4" fillId="6" borderId="9" xfId="85" applyNumberFormat="1" applyFont="1" applyFill="1" applyBorder="1" applyAlignment="1" applyProtection="1">
      <alignment horizontal="left" vertical="center" wrapText="1"/>
      <protection/>
    </xf>
    <xf numFmtId="165" fontId="4" fillId="6" borderId="9" xfId="85" applyNumberFormat="1" applyFont="1" applyFill="1" applyBorder="1" applyAlignment="1" applyProtection="1">
      <alignment horizontal="left" vertical="center" wrapText="1" indent="1"/>
      <protection/>
    </xf>
    <xf numFmtId="165" fontId="4" fillId="0" borderId="9" xfId="84" applyNumberFormat="1" applyFont="1" applyFill="1" applyBorder="1" applyAlignment="1" applyProtection="1">
      <alignment vertical="center" wrapText="1"/>
      <protection/>
    </xf>
    <xf numFmtId="165" fontId="42" fillId="0" borderId="0" xfId="85" applyFont="1" applyFill="1" applyBorder="1" applyAlignment="1" applyProtection="1">
      <alignment vertical="center" wrapText="1"/>
      <protection/>
    </xf>
    <xf numFmtId="165" fontId="4" fillId="6" borderId="9" xfId="85" applyNumberFormat="1" applyFont="1" applyFill="1" applyBorder="1" applyAlignment="1" applyProtection="1">
      <alignment horizontal="left" vertical="center" wrapText="1" indent="3"/>
      <protection/>
    </xf>
    <xf numFmtId="165" fontId="4" fillId="6" borderId="9" xfId="85" applyNumberFormat="1" applyFont="1" applyFill="1" applyBorder="1" applyAlignment="1" applyProtection="1">
      <alignment horizontal="left" vertical="center" wrapText="1" indent="4"/>
      <protection/>
    </xf>
    <xf numFmtId="165" fontId="4" fillId="6" borderId="9" xfId="85" applyNumberFormat="1" applyFont="1" applyFill="1" applyBorder="1" applyAlignment="1" applyProtection="1">
      <alignment horizontal="left" vertical="center" wrapText="1" indent="6"/>
      <protection/>
    </xf>
    <xf numFmtId="165" fontId="4" fillId="8" borderId="9" xfId="85" applyNumberFormat="1" applyFont="1" applyFill="1" applyBorder="1" applyAlignment="1" applyProtection="1">
      <alignment horizontal="left" vertical="center" wrapText="1"/>
      <protection locked="0"/>
    </xf>
    <xf numFmtId="164" fontId="4" fillId="2" borderId="9" xfId="85" applyNumberFormat="1" applyFont="1" applyFill="1" applyBorder="1" applyAlignment="1" applyProtection="1">
      <alignment horizontal="left" vertical="center" wrapText="1" indent="9"/>
      <protection locked="0"/>
    </xf>
    <xf numFmtId="172" fontId="4" fillId="0" borderId="9" xfId="20" applyNumberFormat="1" applyFont="1" applyFill="1" applyBorder="1" applyAlignment="1" applyProtection="1">
      <alignment horizontal="right" vertical="center" wrapText="1"/>
      <protection/>
    </xf>
    <xf numFmtId="164" fontId="0" fillId="8" borderId="9" xfId="84" applyNumberFormat="1" applyFont="1" applyFill="1" applyBorder="1" applyAlignment="1" applyProtection="1">
      <alignment horizontal="center" vertical="center" wrapText="1"/>
      <protection locked="0"/>
    </xf>
    <xf numFmtId="164" fontId="4" fillId="9" borderId="26" xfId="84" applyNumberFormat="1" applyFont="1" applyFill="1" applyBorder="1" applyAlignment="1" applyProtection="1">
      <alignment horizontal="center" vertical="center" wrapText="1"/>
      <protection/>
    </xf>
    <xf numFmtId="165" fontId="4" fillId="6" borderId="9" xfId="85" applyFont="1" applyFill="1" applyBorder="1" applyAlignment="1" applyProtection="1">
      <alignment vertical="center" wrapText="1"/>
      <protection/>
    </xf>
    <xf numFmtId="165" fontId="4" fillId="0" borderId="9" xfId="85" applyNumberFormat="1" applyFont="1" applyFill="1" applyBorder="1" applyAlignment="1" applyProtection="1">
      <alignment horizontal="left" vertical="center" wrapText="1"/>
      <protection/>
    </xf>
    <xf numFmtId="165" fontId="49" fillId="0" borderId="0" xfId="85" applyFont="1" applyFill="1" applyAlignment="1" applyProtection="1">
      <alignment vertical="center" wrapText="1"/>
      <protection/>
    </xf>
    <xf numFmtId="164" fontId="4" fillId="10" borderId="9" xfId="85" applyNumberFormat="1" applyFont="1" applyFill="1" applyBorder="1" applyAlignment="1" applyProtection="1">
      <alignment horizontal="left" vertical="center" wrapText="1"/>
      <protection/>
    </xf>
    <xf numFmtId="165" fontId="4" fillId="0" borderId="27" xfId="85" applyNumberFormat="1" applyFont="1" applyFill="1" applyBorder="1" applyAlignment="1" applyProtection="1">
      <alignment horizontal="left" vertical="center" wrapText="1" indent="9"/>
      <protection/>
    </xf>
    <xf numFmtId="164" fontId="4" fillId="0" borderId="9" xfId="84" applyNumberFormat="1" applyFont="1" applyFill="1" applyBorder="1" applyAlignment="1" applyProtection="1">
      <alignment vertical="center" wrapText="1"/>
      <protection/>
    </xf>
    <xf numFmtId="165" fontId="4" fillId="0" borderId="9" xfId="20" applyNumberFormat="1" applyFont="1" applyFill="1" applyBorder="1" applyAlignment="1" applyProtection="1">
      <alignment horizontal="center" vertical="center" wrapText="1"/>
      <protection/>
    </xf>
    <xf numFmtId="172" fontId="27" fillId="0" borderId="9" xfId="20" applyNumberFormat="1" applyFont="1" applyFill="1" applyBorder="1" applyAlignment="1" applyProtection="1">
      <alignment horizontal="center" vertical="center" wrapText="1"/>
      <protection/>
    </xf>
    <xf numFmtId="164" fontId="66" fillId="10" borderId="17" xfId="0" applyFont="1" applyFill="1" applyBorder="1" applyAlignment="1" applyProtection="1">
      <alignment horizontal="center" vertical="center"/>
      <protection/>
    </xf>
    <xf numFmtId="164" fontId="52" fillId="10" borderId="10" xfId="0" applyFont="1" applyFill="1" applyBorder="1" applyAlignment="1" applyProtection="1">
      <alignment horizontal="left" vertical="center" indent="7"/>
      <protection/>
    </xf>
    <xf numFmtId="164" fontId="0" fillId="10" borderId="10" xfId="84" applyNumberFormat="1" applyFont="1" applyFill="1" applyBorder="1" applyAlignment="1" applyProtection="1">
      <alignment horizontal="center" vertical="center" wrapText="1"/>
      <protection/>
    </xf>
    <xf numFmtId="164" fontId="66" fillId="10" borderId="10" xfId="0" applyFont="1" applyFill="1" applyBorder="1" applyAlignment="1" applyProtection="1">
      <alignment horizontal="left" vertical="center"/>
      <protection/>
    </xf>
    <xf numFmtId="164" fontId="4" fillId="10" borderId="18" xfId="84" applyNumberFormat="1" applyFont="1" applyFill="1" applyBorder="1" applyAlignment="1" applyProtection="1">
      <alignment horizontal="center" vertical="center" wrapText="1"/>
      <protection/>
    </xf>
    <xf numFmtId="164" fontId="27" fillId="0" borderId="0" xfId="0" applyFont="1" applyBorder="1" applyAlignment="1">
      <alignment vertical="top"/>
    </xf>
    <xf numFmtId="164" fontId="60" fillId="0" borderId="0" xfId="0" applyFont="1" applyBorder="1" applyAlignment="1">
      <alignment vertical="top"/>
    </xf>
    <xf numFmtId="164" fontId="52" fillId="10" borderId="10" xfId="0" applyFont="1" applyFill="1" applyBorder="1" applyAlignment="1" applyProtection="1">
      <alignment horizontal="left" vertical="center" indent="6"/>
      <protection/>
    </xf>
    <xf numFmtId="164" fontId="52" fillId="10" borderId="10" xfId="0" applyFont="1" applyFill="1" applyBorder="1" applyAlignment="1" applyProtection="1">
      <alignment horizontal="left" vertical="center" indent="3"/>
      <protection/>
    </xf>
    <xf numFmtId="164" fontId="27" fillId="0" borderId="0" xfId="0" applyNumberFormat="1" applyFont="1" applyBorder="1" applyAlignment="1">
      <alignment vertical="center"/>
    </xf>
    <xf numFmtId="165" fontId="63" fillId="0" borderId="0" xfId="85" applyFont="1" applyFill="1" applyBorder="1" applyAlignment="1" applyProtection="1">
      <alignment horizontal="left" vertical="top" wrapText="1"/>
      <protection/>
    </xf>
    <xf numFmtId="165" fontId="4" fillId="0" borderId="0" xfId="85" applyNumberFormat="1" applyFont="1" applyFill="1" applyAlignment="1" applyProtection="1">
      <alignment vertical="center" wrapText="1"/>
      <protection/>
    </xf>
    <xf numFmtId="165" fontId="14" fillId="6" borderId="0" xfId="85" applyFont="1" applyFill="1" applyBorder="1" applyAlignment="1" applyProtection="1">
      <alignment horizontal="center" vertical="center" wrapText="1"/>
      <protection/>
    </xf>
    <xf numFmtId="165" fontId="3" fillId="0" borderId="0" xfId="86" applyFont="1" applyFill="1" applyBorder="1" applyAlignment="1">
      <alignment horizontal="left" vertical="center" wrapText="1" indent="1"/>
      <protection/>
    </xf>
    <xf numFmtId="164" fontId="27" fillId="6" borderId="10" xfId="54" applyNumberFormat="1" applyFont="1" applyFill="1" applyBorder="1" applyAlignment="1" applyProtection="1">
      <alignment horizontal="center" vertical="center" wrapText="1"/>
      <protection/>
    </xf>
    <xf numFmtId="165" fontId="4" fillId="7" borderId="24" xfId="84" applyNumberFormat="1" applyFont="1" applyFill="1" applyBorder="1" applyAlignment="1" applyProtection="1">
      <alignment horizontal="left" vertical="center" wrapText="1"/>
      <protection/>
    </xf>
    <xf numFmtId="172" fontId="4" fillId="8" borderId="9" xfId="20" applyNumberFormat="1" applyFont="1" applyFill="1" applyBorder="1" applyAlignment="1" applyProtection="1">
      <alignment horizontal="right" vertical="center" wrapText="1"/>
      <protection locked="0"/>
    </xf>
    <xf numFmtId="165" fontId="4" fillId="7" borderId="28" xfId="84" applyNumberFormat="1" applyFont="1" applyFill="1" applyBorder="1" applyAlignment="1" applyProtection="1">
      <alignment horizontal="left" vertical="center" wrapText="1"/>
      <protection/>
    </xf>
    <xf numFmtId="165" fontId="3" fillId="0" borderId="10" xfId="86" applyFont="1" applyBorder="1" applyAlignment="1">
      <alignment horizontal="left" vertical="center" wrapText="1" indent="1"/>
      <protection/>
    </xf>
    <xf numFmtId="165" fontId="47" fillId="0" borderId="0" xfId="86" applyFont="1" applyBorder="1" applyAlignment="1">
      <alignment vertical="center" wrapText="1"/>
      <protection/>
    </xf>
    <xf numFmtId="165" fontId="3" fillId="0" borderId="0" xfId="86" applyFont="1" applyBorder="1" applyAlignment="1">
      <alignment vertical="center" wrapText="1"/>
      <protection/>
    </xf>
    <xf numFmtId="165" fontId="3" fillId="0" borderId="0" xfId="86" applyFont="1" applyBorder="1" applyAlignment="1">
      <alignment horizontal="center" vertical="center" wrapText="1"/>
      <protection/>
    </xf>
    <xf numFmtId="165" fontId="27" fillId="0" borderId="0" xfId="78" applyFont="1" applyFill="1" applyBorder="1" applyAlignment="1" applyProtection="1">
      <alignment horizontal="right" vertical="center" wrapText="1"/>
      <protection/>
    </xf>
    <xf numFmtId="165" fontId="27" fillId="0" borderId="0" xfId="84" applyNumberFormat="1" applyFont="1" applyFill="1" applyBorder="1" applyAlignment="1" applyProtection="1">
      <alignment horizontal="center" vertical="center" wrapText="1"/>
      <protection/>
    </xf>
    <xf numFmtId="165" fontId="27" fillId="0" borderId="0" xfId="78" applyFont="1" applyFill="1" applyBorder="1" applyAlignment="1" applyProtection="1">
      <alignment horizontal="left" vertical="center" wrapText="1"/>
      <protection/>
    </xf>
    <xf numFmtId="165" fontId="4" fillId="0" borderId="0" xfId="84" applyNumberFormat="1" applyFont="1" applyFill="1" applyBorder="1" applyAlignment="1" applyProtection="1">
      <alignment horizontal="center" vertical="center" wrapText="1"/>
      <protection/>
    </xf>
    <xf numFmtId="165" fontId="4" fillId="0" borderId="0" xfId="78" applyFont="1" applyFill="1" applyBorder="1" applyAlignment="1" applyProtection="1">
      <alignment horizontal="left" vertical="center" wrapText="1"/>
      <protection/>
    </xf>
    <xf numFmtId="165" fontId="67" fillId="0" borderId="0" xfId="78" applyFont="1" applyFill="1" applyBorder="1" applyAlignment="1" applyProtection="1">
      <alignment horizontal="center" vertical="center" wrapText="1"/>
      <protection/>
    </xf>
    <xf numFmtId="165" fontId="67" fillId="0" borderId="0" xfId="78" applyFont="1" applyFill="1" applyBorder="1" applyAlignment="1" applyProtection="1">
      <alignment vertical="center" wrapText="1"/>
      <protection/>
    </xf>
    <xf numFmtId="165" fontId="4" fillId="6" borderId="9" xfId="85" applyFont="1" applyFill="1" applyBorder="1" applyAlignment="1" applyProtection="1">
      <alignment horizontal="center" vertical="center" wrapText="1"/>
      <protection/>
    </xf>
    <xf numFmtId="165" fontId="0" fillId="6" borderId="9" xfId="60" applyNumberFormat="1" applyFont="1" applyFill="1" applyBorder="1" applyAlignment="1" applyProtection="1">
      <alignment horizontal="center" vertical="center" wrapText="1"/>
      <protection/>
    </xf>
    <xf numFmtId="165" fontId="4" fillId="6" borderId="9" xfId="78" applyFont="1" applyFill="1" applyBorder="1" applyAlignment="1" applyProtection="1">
      <alignment horizontal="center" vertical="center" wrapText="1"/>
      <protection/>
    </xf>
    <xf numFmtId="165" fontId="0" fillId="6" borderId="9" xfId="78" applyFont="1" applyFill="1" applyBorder="1" applyAlignment="1" applyProtection="1">
      <alignment horizontal="center" vertical="center" wrapText="1"/>
      <protection/>
    </xf>
    <xf numFmtId="165" fontId="48" fillId="6" borderId="10" xfId="54" applyNumberFormat="1" applyFont="1" applyFill="1" applyBorder="1" applyAlignment="1" applyProtection="1">
      <alignment vertical="center" wrapText="1"/>
      <protection/>
    </xf>
    <xf numFmtId="165" fontId="27" fillId="6" borderId="10" xfId="54" applyNumberFormat="1" applyFont="1" applyFill="1" applyBorder="1" applyAlignment="1" applyProtection="1">
      <alignment vertical="center" wrapText="1"/>
      <protection/>
    </xf>
    <xf numFmtId="165" fontId="4" fillId="0" borderId="10" xfId="85" applyFont="1" applyFill="1" applyBorder="1" applyAlignment="1" applyProtection="1">
      <alignment vertical="center" wrapText="1"/>
      <protection/>
    </xf>
    <xf numFmtId="165" fontId="4" fillId="7" borderId="24" xfId="78" applyNumberFormat="1" applyFont="1" applyFill="1" applyBorder="1" applyAlignment="1" applyProtection="1">
      <alignment horizontal="left" vertical="center" wrapText="1"/>
      <protection/>
    </xf>
    <xf numFmtId="165" fontId="4" fillId="0" borderId="24" xfId="85" applyNumberFormat="1" applyFont="1" applyFill="1" applyBorder="1" applyAlignment="1" applyProtection="1">
      <alignment horizontal="left" vertical="top" wrapText="1"/>
      <protection/>
    </xf>
    <xf numFmtId="164" fontId="27" fillId="0" borderId="0" xfId="0" applyNumberFormat="1" applyFont="1" applyFill="1" applyBorder="1" applyAlignment="1" applyProtection="1">
      <alignment vertical="center"/>
      <protection/>
    </xf>
    <xf numFmtId="165" fontId="17" fillId="0" borderId="0" xfId="85" applyFont="1" applyFill="1" applyAlignment="1" applyProtection="1">
      <alignment horizontal="center" vertical="center" wrapText="1"/>
      <protection/>
    </xf>
    <xf numFmtId="165" fontId="42" fillId="6" borderId="0" xfId="85" applyFont="1" applyFill="1" applyBorder="1" applyAlignment="1" applyProtection="1">
      <alignment horizontal="center" vertical="center" wrapText="1"/>
      <protection/>
    </xf>
    <xf numFmtId="165" fontId="4" fillId="7" borderId="9" xfId="85" applyNumberFormat="1" applyFont="1" applyFill="1" applyBorder="1" applyAlignment="1" applyProtection="1">
      <alignment horizontal="left" vertical="center" wrapText="1"/>
      <protection/>
    </xf>
    <xf numFmtId="165" fontId="4" fillId="0" borderId="0" xfId="85" applyFont="1" applyFill="1" applyBorder="1" applyAlignment="1" applyProtection="1">
      <alignment horizontal="center" vertical="top" wrapText="1"/>
      <protection/>
    </xf>
    <xf numFmtId="165" fontId="46" fillId="6" borderId="0" xfId="85" applyFont="1" applyFill="1" applyBorder="1" applyAlignment="1" applyProtection="1">
      <alignment horizontal="center" vertical="top" wrapText="1"/>
      <protection/>
    </xf>
    <xf numFmtId="164" fontId="4" fillId="8" borderId="9" xfId="0" applyNumberFormat="1" applyFont="1" applyFill="1" applyBorder="1" applyAlignment="1" applyProtection="1">
      <alignment horizontal="left" vertical="center" wrapText="1" indent="4"/>
      <protection locked="0"/>
    </xf>
    <xf numFmtId="165" fontId="42" fillId="0" borderId="9" xfId="85" applyFont="1" applyFill="1" applyBorder="1" applyAlignment="1" applyProtection="1">
      <alignment horizontal="center" vertical="center" wrapText="1"/>
      <protection/>
    </xf>
    <xf numFmtId="164" fontId="4" fillId="0" borderId="9" xfId="0" applyFont="1" applyFill="1" applyBorder="1" applyAlignment="1" applyProtection="1">
      <alignment horizontal="center" vertical="center"/>
      <protection/>
    </xf>
    <xf numFmtId="172" fontId="4" fillId="8" borderId="9" xfId="85" applyNumberFormat="1" applyFont="1" applyFill="1" applyBorder="1" applyAlignment="1" applyProtection="1">
      <alignment horizontal="right" vertical="center" wrapText="1"/>
      <protection locked="0"/>
    </xf>
    <xf numFmtId="164" fontId="4" fillId="6" borderId="9" xfId="85" applyNumberFormat="1" applyFont="1" applyFill="1" applyBorder="1" applyAlignment="1" applyProtection="1">
      <alignment horizontal="center" vertical="center" wrapText="1"/>
      <protection/>
    </xf>
    <xf numFmtId="165" fontId="4" fillId="0" borderId="9" xfId="85" applyNumberFormat="1" applyFont="1" applyFill="1" applyBorder="1" applyAlignment="1" applyProtection="1">
      <alignment horizontal="right" vertical="center" wrapText="1"/>
      <protection/>
    </xf>
    <xf numFmtId="172" fontId="4" fillId="0" borderId="9" xfId="85" applyNumberFormat="1" applyFont="1" applyFill="1" applyBorder="1" applyAlignment="1" applyProtection="1">
      <alignment horizontal="right" vertical="center" wrapText="1"/>
      <protection/>
    </xf>
    <xf numFmtId="165" fontId="4" fillId="0" borderId="9" xfId="85" applyNumberFormat="1" applyFont="1" applyFill="1" applyBorder="1" applyAlignment="1" applyProtection="1">
      <alignment horizontal="left" vertical="center" wrapText="1" indent="6"/>
      <protection/>
    </xf>
    <xf numFmtId="164" fontId="4" fillId="0" borderId="9" xfId="85" applyNumberFormat="1" applyFont="1" applyFill="1" applyBorder="1" applyAlignment="1" applyProtection="1">
      <alignment horizontal="left" vertical="center" wrapText="1"/>
      <protection/>
    </xf>
    <xf numFmtId="170" fontId="4" fillId="8" borderId="9" xfId="0" applyNumberFormat="1" applyFont="1" applyFill="1" applyBorder="1" applyAlignment="1" applyProtection="1">
      <alignment horizontal="right" vertical="center"/>
      <protection locked="0"/>
    </xf>
    <xf numFmtId="164" fontId="4" fillId="8" borderId="9" xfId="84" applyNumberFormat="1" applyFont="1" applyFill="1" applyBorder="1" applyAlignment="1" applyProtection="1">
      <alignment horizontal="center" vertical="center" wrapText="1"/>
      <protection locked="0"/>
    </xf>
    <xf numFmtId="164" fontId="52" fillId="10" borderId="17" xfId="0" applyFont="1" applyFill="1" applyBorder="1" applyAlignment="1" applyProtection="1">
      <alignment horizontal="left" vertical="center"/>
      <protection/>
    </xf>
    <xf numFmtId="172" fontId="0" fillId="10" borderId="10" xfId="0" applyNumberFormat="1" applyFill="1" applyBorder="1" applyAlignment="1" applyProtection="1">
      <alignment horizontal="right" vertical="center"/>
      <protection/>
    </xf>
    <xf numFmtId="172" fontId="68" fillId="10" borderId="10" xfId="0" applyNumberFormat="1" applyFont="1" applyFill="1" applyBorder="1" applyAlignment="1" applyProtection="1">
      <alignment horizontal="right"/>
      <protection/>
    </xf>
    <xf numFmtId="172" fontId="68" fillId="10" borderId="18" xfId="0" applyNumberFormat="1" applyFont="1" applyFill="1" applyBorder="1" applyAlignment="1" applyProtection="1">
      <alignment horizontal="right"/>
      <protection/>
    </xf>
    <xf numFmtId="164" fontId="52" fillId="10" borderId="17" xfId="0" applyFont="1" applyFill="1" applyBorder="1" applyAlignment="1" applyProtection="1">
      <alignment horizontal="left" vertical="center" indent="1"/>
      <protection/>
    </xf>
    <xf numFmtId="164" fontId="4" fillId="10" borderId="10" xfId="85" applyNumberFormat="1" applyFont="1" applyFill="1" applyBorder="1" applyAlignment="1" applyProtection="1">
      <alignment horizontal="left" vertical="center" wrapText="1" indent="6"/>
      <protection/>
    </xf>
    <xf numFmtId="164" fontId="52" fillId="10" borderId="17" xfId="0" applyFont="1" applyFill="1" applyBorder="1" applyAlignment="1" applyProtection="1">
      <alignment vertical="center" wrapText="1"/>
      <protection/>
    </xf>
    <xf numFmtId="164" fontId="52" fillId="10" borderId="10" xfId="0" applyFont="1" applyFill="1" applyBorder="1" applyAlignment="1" applyProtection="1">
      <alignment vertical="center" wrapText="1"/>
      <protection/>
    </xf>
    <xf numFmtId="164" fontId="52" fillId="10" borderId="10" xfId="0" applyFont="1" applyFill="1" applyBorder="1" applyAlignment="1" applyProtection="1">
      <alignment vertical="center"/>
      <protection/>
    </xf>
    <xf numFmtId="164" fontId="27" fillId="0" borderId="0" xfId="0" applyFont="1" applyFill="1" applyBorder="1" applyAlignment="1" applyProtection="1">
      <alignment vertical="top"/>
      <protection/>
    </xf>
    <xf numFmtId="164" fontId="52" fillId="10" borderId="17" xfId="0" applyFont="1" applyFill="1" applyBorder="1" applyAlignment="1" applyProtection="1">
      <alignment horizontal="left" vertical="center" indent="6"/>
      <protection/>
    </xf>
    <xf numFmtId="164" fontId="52" fillId="10" borderId="18" xfId="0" applyFont="1" applyFill="1" applyBorder="1" applyAlignment="1" applyProtection="1">
      <alignment horizontal="left" vertical="center" indent="6"/>
      <protection/>
    </xf>
    <xf numFmtId="164" fontId="27" fillId="0" borderId="0" xfId="0" applyFont="1" applyBorder="1" applyAlignment="1">
      <alignment vertical="top"/>
    </xf>
    <xf numFmtId="164" fontId="4" fillId="10" borderId="17" xfId="85" applyNumberFormat="1" applyFont="1" applyFill="1" applyBorder="1" applyAlignment="1" applyProtection="1">
      <alignment vertical="center" wrapText="1"/>
      <protection/>
    </xf>
    <xf numFmtId="164" fontId="4" fillId="0" borderId="0" xfId="0" applyNumberFormat="1" applyFont="1" applyBorder="1" applyAlignment="1">
      <alignment vertical="center"/>
    </xf>
    <xf numFmtId="165" fontId="4" fillId="0" borderId="0" xfId="85" applyFont="1" applyFill="1" applyAlignment="1" applyProtection="1">
      <alignment horizontal="right" vertical="top" wrapText="1"/>
      <protection/>
    </xf>
    <xf numFmtId="164" fontId="69" fillId="0" borderId="0" xfId="85" applyNumberFormat="1" applyFont="1" applyFill="1" applyAlignment="1" applyProtection="1">
      <alignment horizontal="left" vertical="top"/>
      <protection/>
    </xf>
    <xf numFmtId="164" fontId="0" fillId="0" borderId="0" xfId="85" applyNumberFormat="1" applyFont="1" applyFill="1" applyAlignment="1" applyProtection="1">
      <alignment vertical="center" wrapText="1"/>
      <protection/>
    </xf>
    <xf numFmtId="164" fontId="0" fillId="0" borderId="0" xfId="85" applyNumberFormat="1" applyFont="1" applyFill="1" applyAlignment="1" applyProtection="1">
      <alignment vertical="center"/>
      <protection/>
    </xf>
    <xf numFmtId="164" fontId="27" fillId="0" borderId="0" xfId="85" applyNumberFormat="1" applyFont="1" applyFill="1" applyAlignment="1" applyProtection="1">
      <alignment vertical="center"/>
      <protection/>
    </xf>
    <xf numFmtId="165" fontId="4" fillId="0" borderId="0" xfId="78" applyFont="1" applyFill="1" applyBorder="1" applyAlignment="1" applyProtection="1">
      <alignment horizontal="left" vertical="center" wrapText="1" indent="3"/>
      <protection/>
    </xf>
    <xf numFmtId="165" fontId="4" fillId="0" borderId="0" xfId="84" applyNumberFormat="1" applyFont="1" applyFill="1" applyBorder="1" applyAlignment="1" applyProtection="1">
      <alignment horizontal="left" vertical="center" wrapText="1"/>
      <protection/>
    </xf>
    <xf numFmtId="165" fontId="4" fillId="0" borderId="26" xfId="78" applyFont="1" applyFill="1" applyBorder="1" applyAlignment="1" applyProtection="1">
      <alignment vertical="center" wrapText="1"/>
      <protection/>
    </xf>
    <xf numFmtId="165" fontId="4" fillId="7" borderId="18" xfId="78" applyNumberFormat="1" applyFont="1" applyFill="1" applyBorder="1" applyAlignment="1" applyProtection="1">
      <alignment horizontal="left" vertical="center" wrapText="1"/>
      <protection/>
    </xf>
    <xf numFmtId="165" fontId="4" fillId="7" borderId="18" xfId="85" applyNumberFormat="1" applyFont="1" applyFill="1" applyBorder="1" applyAlignment="1" applyProtection="1">
      <alignment horizontal="left" vertical="center" wrapText="1"/>
      <protection/>
    </xf>
    <xf numFmtId="164" fontId="4" fillId="2" borderId="24" xfId="0" applyNumberFormat="1" applyFont="1" applyFill="1" applyBorder="1" applyAlignment="1" applyProtection="1">
      <alignment horizontal="left" vertical="center" wrapText="1" indent="4"/>
      <protection locked="0"/>
    </xf>
    <xf numFmtId="165" fontId="46" fillId="0" borderId="9" xfId="85" applyFont="1" applyFill="1" applyBorder="1" applyAlignment="1" applyProtection="1">
      <alignment horizontal="center" vertical="center" wrapText="1"/>
      <protection/>
    </xf>
    <xf numFmtId="164" fontId="4" fillId="0" borderId="9" xfId="85" applyNumberFormat="1" applyFont="1" applyFill="1" applyBorder="1" applyAlignment="1" applyProtection="1">
      <alignment horizontal="center" vertical="center" wrapText="1"/>
      <protection/>
    </xf>
    <xf numFmtId="170" fontId="4" fillId="8" borderId="9" xfId="0" applyNumberFormat="1" applyFont="1" applyFill="1" applyBorder="1" applyAlignment="1" applyProtection="1">
      <alignment horizontal="right" vertical="center" wrapText="1"/>
      <protection locked="0"/>
    </xf>
    <xf numFmtId="165" fontId="4" fillId="0" borderId="0" xfId="85" applyFont="1" applyFill="1" applyAlignment="1" applyProtection="1">
      <alignment horizontal="left" vertical="center" wrapText="1" indent="3"/>
      <protection/>
    </xf>
    <xf numFmtId="165" fontId="4" fillId="6" borderId="0" xfId="85" applyFont="1" applyFill="1" applyBorder="1" applyAlignment="1" applyProtection="1">
      <alignment horizontal="right" vertical="center" wrapText="1"/>
      <protection/>
    </xf>
    <xf numFmtId="165" fontId="4" fillId="6" borderId="0" xfId="85" applyFont="1" applyFill="1" applyBorder="1" applyAlignment="1" applyProtection="1">
      <alignment horizontal="center" vertical="center" wrapText="1"/>
      <protection/>
    </xf>
    <xf numFmtId="165" fontId="4" fillId="6" borderId="0" xfId="85" applyFont="1" applyFill="1" applyBorder="1" applyAlignment="1" applyProtection="1">
      <alignment horizontal="right" vertical="center"/>
      <protection/>
    </xf>
    <xf numFmtId="165" fontId="4" fillId="6" borderId="9" xfId="85" applyFont="1" applyFill="1" applyBorder="1" applyAlignment="1" applyProtection="1">
      <alignment horizontal="center" vertical="center"/>
      <protection/>
    </xf>
    <xf numFmtId="165" fontId="0" fillId="0" borderId="9" xfId="54" applyFont="1" applyFill="1" applyBorder="1" applyAlignment="1" applyProtection="1">
      <alignment horizontal="center" vertical="center" wrapText="1"/>
      <protection/>
    </xf>
    <xf numFmtId="164" fontId="4" fillId="0" borderId="0" xfId="56" applyNumberFormat="1" applyFont="1" applyBorder="1">
      <alignment vertical="top"/>
      <protection/>
    </xf>
    <xf numFmtId="164" fontId="0" fillId="6" borderId="9" xfId="85" applyNumberFormat="1" applyFont="1" applyFill="1" applyBorder="1" applyAlignment="1" applyProtection="1">
      <alignment horizontal="center" vertical="center" wrapText="1"/>
      <protection/>
    </xf>
    <xf numFmtId="165" fontId="0" fillId="0" borderId="9" xfId="85" applyFont="1" applyFill="1" applyBorder="1" applyAlignment="1" applyProtection="1">
      <alignment vertical="center" wrapText="1"/>
      <protection/>
    </xf>
    <xf numFmtId="165" fontId="0" fillId="0" borderId="9" xfId="85" applyFont="1" applyFill="1" applyBorder="1" applyAlignment="1" applyProtection="1">
      <alignment horizontal="center" vertical="center" wrapText="1"/>
      <protection/>
    </xf>
    <xf numFmtId="165" fontId="0" fillId="0" borderId="9" xfId="85" applyFont="1" applyFill="1" applyBorder="1" applyAlignment="1" applyProtection="1">
      <alignment horizontal="left" vertical="center" wrapText="1" indent="1"/>
      <protection/>
    </xf>
    <xf numFmtId="165" fontId="0" fillId="8" borderId="9" xfId="20" applyNumberFormat="1" applyFont="1" applyFill="1" applyBorder="1" applyAlignment="1" applyProtection="1">
      <alignment horizontal="left" vertical="center" wrapText="1" indent="3"/>
      <protection locked="0"/>
    </xf>
    <xf numFmtId="164" fontId="21" fillId="8" borderId="9" xfId="20" applyNumberFormat="1" applyFont="1" applyFill="1" applyBorder="1" applyAlignment="1" applyProtection="1">
      <alignment horizontal="left" vertical="center" wrapText="1"/>
      <protection locked="0"/>
    </xf>
    <xf numFmtId="165" fontId="4" fillId="10" borderId="17" xfId="85" applyFont="1" applyFill="1" applyBorder="1" applyAlignment="1" applyProtection="1">
      <alignment vertical="center" wrapText="1"/>
      <protection/>
    </xf>
    <xf numFmtId="164" fontId="52" fillId="10" borderId="10" xfId="56" applyFont="1" applyFill="1" applyBorder="1" applyAlignment="1" applyProtection="1">
      <alignment horizontal="left" vertical="center" indent="3"/>
      <protection/>
    </xf>
    <xf numFmtId="164" fontId="70" fillId="10" borderId="18" xfId="56" applyFont="1" applyFill="1" applyBorder="1" applyAlignment="1" applyProtection="1">
      <alignment horizontal="center" vertical="top"/>
      <protection/>
    </xf>
    <xf numFmtId="165" fontId="4" fillId="0" borderId="0" xfId="85" applyFont="1" applyFill="1" applyAlignment="1" applyProtection="1">
      <alignment horizontal="left" vertical="center" wrapText="1" indent="1"/>
      <protection/>
    </xf>
    <xf numFmtId="165" fontId="0" fillId="0" borderId="9" xfId="85" applyFont="1" applyFill="1" applyBorder="1" applyAlignment="1" applyProtection="1">
      <alignment horizontal="left" vertical="center" wrapText="1"/>
      <protection/>
    </xf>
    <xf numFmtId="165" fontId="4" fillId="0" borderId="9" xfId="85" applyFont="1" applyFill="1" applyBorder="1" applyAlignment="1" applyProtection="1">
      <alignment vertical="top" wrapText="1"/>
      <protection/>
    </xf>
    <xf numFmtId="164" fontId="0" fillId="8" borderId="9" xfId="84" applyNumberFormat="1" applyFont="1" applyFill="1" applyBorder="1" applyAlignment="1" applyProtection="1">
      <alignment horizontal="left" vertical="center" wrapText="1"/>
      <protection locked="0"/>
    </xf>
    <xf numFmtId="165" fontId="0" fillId="8" borderId="9" xfId="20" applyNumberFormat="1" applyFont="1" applyFill="1" applyBorder="1" applyAlignment="1" applyProtection="1">
      <alignment horizontal="left" vertical="center" wrapText="1"/>
      <protection locked="0"/>
    </xf>
    <xf numFmtId="165" fontId="4" fillId="0" borderId="9" xfId="85" applyNumberFormat="1" applyFont="1" applyFill="1" applyBorder="1" applyAlignment="1" applyProtection="1">
      <alignment vertical="top" wrapText="1"/>
      <protection/>
    </xf>
    <xf numFmtId="165" fontId="0" fillId="8" borderId="9" xfId="20" applyNumberFormat="1" applyFont="1" applyFill="1" applyBorder="1" applyAlignment="1" applyProtection="1">
      <alignment horizontal="left" vertical="center" wrapText="1" indent="1"/>
      <protection locked="0"/>
    </xf>
    <xf numFmtId="164" fontId="52" fillId="10" borderId="10" xfId="56" applyFont="1" applyFill="1" applyBorder="1" applyAlignment="1" applyProtection="1">
      <alignment horizontal="left" vertical="center" indent="1"/>
      <protection/>
    </xf>
    <xf numFmtId="165" fontId="0" fillId="0" borderId="9" xfId="20" applyNumberFormat="1" applyFont="1" applyFill="1" applyBorder="1" applyAlignment="1" applyProtection="1">
      <alignment horizontal="left" vertical="center" wrapText="1" indent="1"/>
      <protection/>
    </xf>
    <xf numFmtId="165" fontId="0" fillId="0" borderId="9" xfId="20" applyNumberFormat="1" applyFont="1" applyFill="1" applyBorder="1" applyAlignment="1" applyProtection="1">
      <alignment horizontal="left" vertical="center" wrapText="1" indent="3"/>
      <protection/>
    </xf>
    <xf numFmtId="164" fontId="52" fillId="10" borderId="10" xfId="56" applyFont="1" applyFill="1" applyBorder="1" applyAlignment="1" applyProtection="1">
      <alignment horizontal="left" vertical="center" indent="4"/>
      <protection/>
    </xf>
    <xf numFmtId="164" fontId="4" fillId="9" borderId="9" xfId="84" applyNumberFormat="1" applyFont="1" applyFill="1" applyBorder="1" applyAlignment="1" applyProtection="1">
      <alignment horizontal="left" vertical="center" wrapText="1"/>
      <protection/>
    </xf>
    <xf numFmtId="165" fontId="0" fillId="0" borderId="9" xfId="20" applyNumberFormat="1" applyFont="1" applyFill="1" applyBorder="1" applyAlignment="1" applyProtection="1">
      <alignment horizontal="left" vertical="center" wrapText="1" indent="3"/>
      <protection/>
    </xf>
    <xf numFmtId="164" fontId="27" fillId="0" borderId="0" xfId="56" applyFont="1" applyBorder="1" applyAlignment="1">
      <alignment vertical="top"/>
      <protection/>
    </xf>
    <xf numFmtId="165" fontId="3" fillId="0" borderId="0" xfId="85" applyFont="1" applyFill="1" applyAlignment="1" applyProtection="1">
      <alignment horizontal="right" vertical="top" wrapText="1"/>
      <protection/>
    </xf>
    <xf numFmtId="164" fontId="17" fillId="0" borderId="0" xfId="71" applyFont="1" applyBorder="1" applyProtection="1">
      <alignment vertical="top"/>
      <protection/>
    </xf>
    <xf numFmtId="164" fontId="4" fillId="0" borderId="0" xfId="71" applyFont="1" applyBorder="1" applyProtection="1">
      <alignment vertical="top"/>
      <protection/>
    </xf>
    <xf numFmtId="164" fontId="42" fillId="0" borderId="0" xfId="71" applyFont="1" applyBorder="1" applyAlignment="1" applyProtection="1">
      <alignment horizontal="center" vertical="center"/>
      <protection/>
    </xf>
    <xf numFmtId="164" fontId="4" fillId="0" borderId="0" xfId="71" applyBorder="1" applyProtection="1">
      <alignment vertical="top"/>
      <protection/>
    </xf>
    <xf numFmtId="165" fontId="4" fillId="6" borderId="0" xfId="71" applyNumberFormat="1" applyFont="1" applyFill="1" applyBorder="1" applyAlignment="1" applyProtection="1">
      <alignment/>
      <protection/>
    </xf>
    <xf numFmtId="165" fontId="51" fillId="6" borderId="0" xfId="71" applyNumberFormat="1" applyFont="1" applyFill="1" applyBorder="1" applyAlignment="1" applyProtection="1">
      <alignment horizontal="center" vertical="center" wrapText="1"/>
      <protection/>
    </xf>
    <xf numFmtId="165" fontId="17" fillId="6" borderId="0" xfId="71" applyNumberFormat="1" applyFont="1" applyFill="1" applyBorder="1" applyAlignment="1" applyProtection="1">
      <alignment/>
      <protection/>
    </xf>
    <xf numFmtId="165" fontId="4" fillId="6" borderId="9" xfId="79" applyNumberFormat="1" applyFont="1" applyFill="1" applyBorder="1" applyAlignment="1" applyProtection="1">
      <alignment horizontal="center" vertical="center" wrapText="1"/>
      <protection/>
    </xf>
    <xf numFmtId="164" fontId="4" fillId="0" borderId="0" xfId="71" applyFont="1" applyBorder="1">
      <alignment vertical="top"/>
      <protection/>
    </xf>
    <xf numFmtId="164" fontId="42" fillId="0" borderId="0" xfId="71" applyFont="1" applyBorder="1" applyAlignment="1">
      <alignment horizontal="center" vertical="center" wrapText="1"/>
      <protection/>
    </xf>
    <xf numFmtId="164" fontId="4" fillId="0" borderId="9" xfId="79" applyNumberFormat="1" applyFont="1" applyFill="1" applyBorder="1" applyAlignment="1" applyProtection="1">
      <alignment horizontal="center" vertical="center" wrapText="1"/>
      <protection/>
    </xf>
    <xf numFmtId="165" fontId="4" fillId="8" borderId="9" xfId="84" applyNumberFormat="1" applyFont="1" applyFill="1" applyBorder="1" applyAlignment="1" applyProtection="1">
      <alignment horizontal="left" vertical="center" wrapText="1"/>
      <protection locked="0"/>
    </xf>
    <xf numFmtId="164" fontId="4" fillId="8" borderId="9" xfId="84" applyNumberFormat="1" applyFont="1" applyFill="1" applyBorder="1" applyAlignment="1" applyProtection="1">
      <alignment horizontal="left" vertical="center" wrapText="1"/>
      <protection locked="0"/>
    </xf>
    <xf numFmtId="164" fontId="21" fillId="8" borderId="9" xfId="20" applyNumberFormat="1" applyFill="1" applyBorder="1" applyAlignment="1" applyProtection="1">
      <alignment horizontal="left" vertical="center" wrapText="1"/>
      <protection locked="0"/>
    </xf>
    <xf numFmtId="164" fontId="4" fillId="0" borderId="0" xfId="71" applyBorder="1">
      <alignment vertical="top"/>
      <protection/>
    </xf>
    <xf numFmtId="165" fontId="27" fillId="0" borderId="0" xfId="71" applyNumberFormat="1" applyFont="1" applyBorder="1">
      <alignment vertical="top"/>
      <protection/>
    </xf>
    <xf numFmtId="164" fontId="27" fillId="0" borderId="0" xfId="71" applyNumberFormat="1" applyFont="1" applyBorder="1">
      <alignment vertical="top"/>
      <protection/>
    </xf>
    <xf numFmtId="164" fontId="52" fillId="10" borderId="10" xfId="71" applyFont="1" applyFill="1" applyBorder="1" applyAlignment="1" applyProtection="1">
      <alignment horizontal="left" vertical="center"/>
      <protection/>
    </xf>
    <xf numFmtId="164" fontId="70" fillId="10" borderId="10" xfId="71" applyFont="1" applyFill="1" applyBorder="1" applyAlignment="1" applyProtection="1">
      <alignment horizontal="center" vertical="top"/>
      <protection/>
    </xf>
    <xf numFmtId="164" fontId="70" fillId="10" borderId="18" xfId="71" applyFont="1" applyFill="1" applyBorder="1" applyAlignment="1" applyProtection="1">
      <alignment horizontal="center" vertical="top"/>
      <protection/>
    </xf>
    <xf numFmtId="164" fontId="63" fillId="0" borderId="0" xfId="71" applyFont="1" applyBorder="1" applyAlignment="1" applyProtection="1">
      <alignment horizontal="left" vertical="top" wrapText="1"/>
      <protection/>
    </xf>
    <xf numFmtId="165" fontId="4" fillId="0" borderId="0" xfId="80" applyFont="1" applyProtection="1">
      <alignment/>
      <protection/>
    </xf>
    <xf numFmtId="165" fontId="42" fillId="0" borderId="0" xfId="80" applyFont="1" applyAlignment="1" applyProtection="1">
      <alignment horizontal="center" vertical="center"/>
      <protection/>
    </xf>
    <xf numFmtId="165" fontId="42" fillId="6" borderId="0" xfId="80" applyFont="1" applyFill="1" applyBorder="1" applyAlignment="1" applyProtection="1">
      <alignment horizontal="center" vertical="center"/>
      <protection/>
    </xf>
    <xf numFmtId="165" fontId="4" fillId="6" borderId="0" xfId="80" applyFont="1" applyFill="1" applyBorder="1" applyProtection="1">
      <alignment/>
      <protection/>
    </xf>
    <xf numFmtId="165" fontId="47" fillId="0" borderId="0" xfId="80" applyFont="1" applyProtection="1">
      <alignment/>
      <protection/>
    </xf>
    <xf numFmtId="165" fontId="4" fillId="0" borderId="9" xfId="54" applyFont="1" applyFill="1" applyBorder="1" applyAlignment="1" applyProtection="1">
      <alignment horizontal="center" vertical="center" wrapText="1"/>
      <protection/>
    </xf>
    <xf numFmtId="165" fontId="4" fillId="6" borderId="16" xfId="80" applyFont="1" applyFill="1" applyBorder="1" applyAlignment="1" applyProtection="1">
      <alignment horizontal="center" vertical="center"/>
      <protection/>
    </xf>
    <xf numFmtId="164" fontId="4" fillId="0" borderId="16" xfId="80" applyNumberFormat="1" applyFont="1" applyFill="1" applyBorder="1" applyAlignment="1" applyProtection="1">
      <alignment horizontal="left" vertical="center" wrapText="1"/>
      <protection/>
    </xf>
    <xf numFmtId="165" fontId="42" fillId="6" borderId="0" xfId="80" applyFont="1" applyFill="1" applyBorder="1" applyAlignment="1" applyProtection="1">
      <alignment horizontal="center" vertical="center" wrapText="1"/>
      <protection/>
    </xf>
    <xf numFmtId="165" fontId="4" fillId="6" borderId="9" xfId="80" applyFont="1" applyFill="1" applyBorder="1" applyAlignment="1" applyProtection="1">
      <alignment horizontal="center" vertical="center"/>
      <protection/>
    </xf>
    <xf numFmtId="164" fontId="4" fillId="8" borderId="9" xfId="80" applyNumberFormat="1" applyFont="1" applyFill="1" applyBorder="1" applyAlignment="1" applyProtection="1">
      <alignment horizontal="left" vertical="center" wrapText="1"/>
      <protection locked="0"/>
    </xf>
    <xf numFmtId="164" fontId="14" fillId="10" borderId="17" xfId="71" applyFont="1" applyFill="1" applyBorder="1" applyAlignment="1" applyProtection="1">
      <alignment horizontal="center" vertical="center"/>
      <protection/>
    </xf>
    <xf numFmtId="164" fontId="52" fillId="10" borderId="18" xfId="71" applyFont="1" applyFill="1" applyBorder="1" applyAlignment="1" applyProtection="1">
      <alignment horizontal="left" vertical="center"/>
      <protection/>
    </xf>
    <xf numFmtId="164" fontId="55" fillId="0" borderId="0" xfId="71" applyFont="1" applyBorder="1" applyAlignment="1" applyProtection="1">
      <alignment horizontal="right" vertical="top"/>
      <protection/>
    </xf>
    <xf numFmtId="164" fontId="4" fillId="0" borderId="0" xfId="71" applyFont="1" applyBorder="1" applyAlignment="1">
      <alignment horizontal="left" vertical="top" wrapText="1"/>
      <protection/>
    </xf>
    <xf numFmtId="164" fontId="55" fillId="0" borderId="0" xfId="71" applyFont="1" applyBorder="1" applyAlignment="1">
      <alignment vertical="top"/>
      <protection/>
    </xf>
    <xf numFmtId="165" fontId="4" fillId="0" borderId="0" xfId="80" applyFont="1" applyAlignment="1" applyProtection="1">
      <alignment/>
      <protection/>
    </xf>
    <xf numFmtId="164" fontId="4" fillId="0" borderId="9" xfId="80" applyNumberFormat="1" applyFont="1" applyFill="1" applyBorder="1" applyAlignment="1" applyProtection="1">
      <alignment horizontal="left" vertical="center" wrapText="1"/>
      <protection/>
    </xf>
    <xf numFmtId="164" fontId="52" fillId="10" borderId="18" xfId="0" applyFont="1" applyFill="1" applyBorder="1" applyAlignment="1" applyProtection="1">
      <alignment horizontal="left" vertical="center"/>
      <protection/>
    </xf>
    <xf numFmtId="164" fontId="0" fillId="0" borderId="0" xfId="0" applyFont="1" applyBorder="1" applyAlignment="1">
      <alignment vertical="top"/>
    </xf>
    <xf numFmtId="164" fontId="0" fillId="6" borderId="10" xfId="0" applyFont="1" applyFill="1" applyBorder="1" applyAlignment="1">
      <alignment horizontal="left" vertical="center" indent="1"/>
    </xf>
    <xf numFmtId="164" fontId="71" fillId="0" borderId="0" xfId="0" applyFont="1" applyBorder="1" applyAlignment="1">
      <alignment vertical="top"/>
    </xf>
    <xf numFmtId="164" fontId="0" fillId="6" borderId="29" xfId="0" applyFont="1" applyFill="1" applyBorder="1" applyAlignment="1">
      <alignment horizontal="center" vertical="center"/>
    </xf>
    <xf numFmtId="164" fontId="0" fillId="6" borderId="0" xfId="74" applyBorder="1">
      <alignment vertical="top"/>
      <protection/>
    </xf>
    <xf numFmtId="164" fontId="0" fillId="6" borderId="0" xfId="74" applyFont="1" applyBorder="1" applyAlignment="1">
      <alignment vertical="top" wrapText="1"/>
      <protection/>
    </xf>
    <xf numFmtId="164" fontId="4" fillId="0" borderId="0" xfId="56" applyFont="1" applyBorder="1" applyProtection="1">
      <alignment vertical="top"/>
      <protection/>
    </xf>
    <xf numFmtId="164" fontId="4" fillId="0" borderId="0" xfId="56" applyBorder="1" applyProtection="1">
      <alignment vertical="top"/>
      <protection/>
    </xf>
    <xf numFmtId="165" fontId="15" fillId="0" borderId="0" xfId="60">
      <alignment/>
      <protection/>
    </xf>
    <xf numFmtId="165" fontId="0" fillId="0" borderId="0" xfId="0" applyNumberFormat="1" applyFont="1" applyBorder="1" applyAlignment="1">
      <alignment/>
    </xf>
    <xf numFmtId="165" fontId="16" fillId="0" borderId="0" xfId="66">
      <alignment/>
      <protection/>
    </xf>
    <xf numFmtId="165" fontId="16" fillId="0" borderId="0" xfId="66" applyProtection="1">
      <alignment/>
      <protection/>
    </xf>
    <xf numFmtId="164" fontId="0" fillId="0" borderId="0" xfId="0" applyBorder="1" applyAlignment="1" applyProtection="1">
      <alignment vertical="top"/>
      <protection/>
    </xf>
    <xf numFmtId="164" fontId="4" fillId="0" borderId="0" xfId="0" applyFont="1" applyBorder="1" applyAlignment="1" applyProtection="1">
      <alignment vertical="top"/>
      <protection/>
    </xf>
    <xf numFmtId="164" fontId="4" fillId="7" borderId="30" xfId="0" applyFont="1" applyFill="1" applyBorder="1" applyAlignment="1" applyProtection="1">
      <alignment horizontal="center" vertical="top"/>
      <protection/>
    </xf>
    <xf numFmtId="165" fontId="72" fillId="0" borderId="0" xfId="80" applyFont="1">
      <alignment/>
      <protection/>
    </xf>
    <xf numFmtId="164" fontId="4" fillId="0" borderId="0" xfId="77" applyFont="1" applyBorder="1" applyProtection="1">
      <alignment vertical="top"/>
      <protection/>
    </xf>
    <xf numFmtId="164" fontId="4" fillId="0" borderId="0" xfId="77" applyBorder="1" applyProtection="1">
      <alignment vertical="top"/>
      <protection/>
    </xf>
    <xf numFmtId="164" fontId="4" fillId="0" borderId="0" xfId="81" applyFont="1" applyBorder="1" applyAlignment="1" applyProtection="1">
      <alignment vertical="center" wrapText="1"/>
      <protection/>
    </xf>
    <xf numFmtId="164" fontId="17" fillId="0" borderId="0" xfId="81" applyFont="1" applyBorder="1" applyAlignment="1" applyProtection="1">
      <alignment vertical="center"/>
      <protection/>
    </xf>
    <xf numFmtId="164" fontId="0" fillId="0" borderId="0" xfId="0" applyNumberFormat="1" applyBorder="1" applyAlignment="1" applyProtection="1">
      <alignment vertical="top"/>
      <protection/>
    </xf>
    <xf numFmtId="164" fontId="0" fillId="11" borderId="0" xfId="0" applyFont="1" applyFill="1" applyBorder="1" applyAlignment="1" applyProtection="1">
      <alignment vertical="top"/>
      <protection/>
    </xf>
    <xf numFmtId="165" fontId="42" fillId="6" borderId="0" xfId="80" applyFont="1" applyFill="1" applyBorder="1" applyAlignment="1" applyProtection="1">
      <alignment horizontal="center"/>
      <protection/>
    </xf>
    <xf numFmtId="164" fontId="4" fillId="2" borderId="9" xfId="80" applyNumberFormat="1" applyFont="1" applyFill="1" applyBorder="1" applyAlignment="1" applyProtection="1">
      <alignment horizontal="left" vertical="center" wrapText="1"/>
      <protection locked="0"/>
    </xf>
    <xf numFmtId="164" fontId="0" fillId="0" borderId="0" xfId="0" applyBorder="1" applyAlignment="1">
      <alignment horizontal="left" vertical="top"/>
    </xf>
    <xf numFmtId="165" fontId="4" fillId="8" borderId="9" xfId="54" applyNumberFormat="1" applyFont="1" applyFill="1" applyBorder="1" applyAlignment="1" applyProtection="1">
      <alignment horizontal="left" vertical="center" wrapText="1"/>
      <protection locked="0"/>
    </xf>
    <xf numFmtId="165" fontId="4" fillId="9" borderId="9" xfId="84" applyNumberFormat="1" applyFont="1" applyFill="1" applyBorder="1" applyAlignment="1" applyProtection="1">
      <alignment horizontal="left" vertical="center" wrapText="1"/>
      <protection/>
    </xf>
    <xf numFmtId="165" fontId="4" fillId="9" borderId="9" xfId="84" applyNumberFormat="1" applyFont="1" applyFill="1" applyBorder="1" applyAlignment="1" applyProtection="1">
      <alignment horizontal="center" vertical="center" wrapText="1"/>
      <protection/>
    </xf>
    <xf numFmtId="164" fontId="4" fillId="2" borderId="9" xfId="54" applyNumberFormat="1" applyFont="1" applyFill="1" applyBorder="1" applyAlignment="1" applyProtection="1">
      <alignment horizontal="left" vertical="center" wrapText="1"/>
      <protection locked="0"/>
    </xf>
    <xf numFmtId="164" fontId="4" fillId="9" borderId="21" xfId="84" applyNumberFormat="1" applyFont="1" applyFill="1" applyBorder="1" applyAlignment="1" applyProtection="1">
      <alignment horizontal="center" vertical="center" wrapText="1"/>
      <protection/>
    </xf>
    <xf numFmtId="165" fontId="0" fillId="8" borderId="9" xfId="0" applyNumberFormat="1" applyFill="1" applyBorder="1" applyAlignment="1" applyProtection="1">
      <alignment horizontal="left" vertical="center" wrapText="1"/>
      <protection locked="0"/>
    </xf>
    <xf numFmtId="164" fontId="0" fillId="8" borderId="9" xfId="0" applyNumberFormat="1" applyFill="1" applyBorder="1" applyAlignment="1" applyProtection="1">
      <alignment horizontal="left" vertical="center" wrapText="1"/>
      <protection locked="0"/>
    </xf>
    <xf numFmtId="164" fontId="0" fillId="0" borderId="0" xfId="0" applyNumberFormat="1" applyBorder="1" applyAlignment="1">
      <alignment vertical="top"/>
    </xf>
    <xf numFmtId="165" fontId="4" fillId="0" borderId="9" xfId="54" applyNumberFormat="1" applyFont="1" applyFill="1" applyBorder="1" applyAlignment="1" applyProtection="1">
      <alignment horizontal="left" vertical="center" wrapText="1"/>
      <protection/>
    </xf>
    <xf numFmtId="165" fontId="4" fillId="0" borderId="9" xfId="84" applyNumberFormat="1" applyFont="1" applyFill="1" applyBorder="1" applyAlignment="1" applyProtection="1">
      <alignment horizontal="left" vertical="center" wrapText="1"/>
      <protection/>
    </xf>
    <xf numFmtId="165" fontId="4" fillId="6" borderId="9" xfId="76" applyFont="1" applyFill="1" applyBorder="1" applyAlignment="1" applyProtection="1">
      <alignment horizontal="center" vertical="center" wrapText="1"/>
      <protection/>
    </xf>
    <xf numFmtId="165" fontId="0" fillId="6" borderId="9" xfId="76" applyFont="1" applyFill="1" applyBorder="1" applyAlignment="1" applyProtection="1">
      <alignment horizontal="center" vertical="center" wrapText="1"/>
      <protection/>
    </xf>
    <xf numFmtId="164" fontId="0" fillId="0" borderId="20" xfId="0" applyBorder="1" applyAlignment="1">
      <alignment vertical="top"/>
    </xf>
    <xf numFmtId="164" fontId="0" fillId="0" borderId="20" xfId="0" applyFont="1" applyBorder="1" applyAlignment="1">
      <alignment horizontal="center" vertical="center"/>
    </xf>
    <xf numFmtId="164" fontId="0" fillId="0" borderId="20" xfId="0" applyFill="1" applyBorder="1" applyAlignment="1" applyProtection="1">
      <alignment horizontal="center" vertical="center"/>
      <protection/>
    </xf>
    <xf numFmtId="165" fontId="48" fillId="6" borderId="20" xfId="54" applyNumberFormat="1" applyFont="1" applyFill="1" applyBorder="1" applyAlignment="1" applyProtection="1">
      <alignment horizontal="center" vertical="center" wrapText="1"/>
      <protection/>
    </xf>
    <xf numFmtId="165" fontId="4" fillId="0" borderId="31" xfId="78" applyFont="1" applyFill="1" applyBorder="1" applyAlignment="1" applyProtection="1">
      <alignment vertical="center" wrapText="1"/>
      <protection/>
    </xf>
    <xf numFmtId="165" fontId="4" fillId="0" borderId="18" xfId="84" applyNumberFormat="1" applyFont="1" applyFill="1" applyBorder="1" applyAlignment="1" applyProtection="1">
      <alignment vertical="center" wrapText="1"/>
      <protection/>
    </xf>
    <xf numFmtId="165" fontId="4" fillId="7" borderId="28" xfId="84" applyNumberFormat="1" applyFont="1" applyFill="1" applyBorder="1" applyAlignment="1" applyProtection="1">
      <alignment horizontal="left" vertical="center" wrapText="1"/>
      <protection/>
    </xf>
    <xf numFmtId="164" fontId="27" fillId="11" borderId="0" xfId="0" applyFont="1" applyFill="1" applyBorder="1" applyAlignment="1" applyProtection="1">
      <alignment vertical="top"/>
      <protection/>
    </xf>
    <xf numFmtId="164" fontId="4" fillId="6" borderId="17" xfId="85" applyNumberFormat="1" applyFont="1" applyFill="1" applyBorder="1" applyAlignment="1" applyProtection="1">
      <alignment horizontal="left" vertical="center" wrapText="1"/>
      <protection/>
    </xf>
    <xf numFmtId="165" fontId="4" fillId="0" borderId="27" xfId="78" applyFont="1" applyFill="1" applyBorder="1" applyAlignment="1" applyProtection="1">
      <alignment vertical="center" wrapText="1"/>
      <protection/>
    </xf>
    <xf numFmtId="164" fontId="4" fillId="2" borderId="9" xfId="85" applyNumberFormat="1" applyFont="1" applyFill="1" applyBorder="1" applyAlignment="1" applyProtection="1">
      <alignment vertical="center" wrapText="1"/>
      <protection locked="0"/>
    </xf>
    <xf numFmtId="164" fontId="4" fillId="6" borderId="9" xfId="85" applyNumberFormat="1" applyFont="1" applyFill="1" applyBorder="1" applyAlignment="1" applyProtection="1">
      <alignment horizontal="left" vertical="center" wrapText="1"/>
      <protection/>
    </xf>
    <xf numFmtId="165" fontId="4" fillId="6" borderId="17" xfId="85" applyNumberFormat="1" applyFont="1" applyFill="1" applyBorder="1" applyAlignment="1" applyProtection="1">
      <alignment horizontal="left" vertical="center" wrapText="1" indent="1"/>
      <protection/>
    </xf>
    <xf numFmtId="165" fontId="4" fillId="0" borderId="9" xfId="85" applyNumberFormat="1" applyFont="1" applyFill="1" applyBorder="1" applyAlignment="1" applyProtection="1">
      <alignment horizontal="left" vertical="center" wrapText="1" indent="1"/>
      <protection/>
    </xf>
    <xf numFmtId="165" fontId="4" fillId="6" borderId="17" xfId="85" applyNumberFormat="1" applyFont="1" applyFill="1" applyBorder="1" applyAlignment="1" applyProtection="1">
      <alignment horizontal="left" vertical="center" wrapText="1" indent="3"/>
      <protection/>
    </xf>
    <xf numFmtId="165" fontId="4" fillId="0" borderId="9" xfId="85" applyNumberFormat="1" applyFont="1" applyFill="1" applyBorder="1" applyAlignment="1" applyProtection="1">
      <alignment horizontal="left" vertical="center" wrapText="1" indent="3"/>
      <protection/>
    </xf>
    <xf numFmtId="165" fontId="4" fillId="6" borderId="17" xfId="85" applyNumberFormat="1" applyFont="1" applyFill="1" applyBorder="1" applyAlignment="1" applyProtection="1">
      <alignment horizontal="left" vertical="center" wrapText="1" indent="4"/>
      <protection/>
    </xf>
    <xf numFmtId="165" fontId="4" fillId="0" borderId="9" xfId="85" applyNumberFormat="1" applyFont="1" applyFill="1" applyBorder="1" applyAlignment="1" applyProtection="1">
      <alignment horizontal="left" vertical="center" wrapText="1" indent="4"/>
      <protection/>
    </xf>
    <xf numFmtId="165" fontId="4" fillId="0" borderId="0" xfId="85" applyFont="1" applyFill="1" applyBorder="1" applyAlignment="1" applyProtection="1">
      <alignment vertical="top" wrapText="1"/>
      <protection/>
    </xf>
    <xf numFmtId="165" fontId="4" fillId="0" borderId="17" xfId="85" applyNumberFormat="1" applyFont="1" applyFill="1" applyBorder="1" applyAlignment="1" applyProtection="1">
      <alignment vertical="center" wrapText="1"/>
      <protection/>
    </xf>
    <xf numFmtId="165" fontId="4" fillId="0" borderId="10" xfId="85" applyNumberFormat="1" applyFont="1" applyFill="1" applyBorder="1" applyAlignment="1" applyProtection="1">
      <alignment vertical="center" wrapText="1"/>
      <protection/>
    </xf>
    <xf numFmtId="165" fontId="4" fillId="0" borderId="18" xfId="85" applyNumberFormat="1" applyFont="1" applyFill="1" applyBorder="1" applyAlignment="1" applyProtection="1">
      <alignment vertical="center" wrapText="1"/>
      <protection/>
    </xf>
    <xf numFmtId="164" fontId="4" fillId="0" borderId="9" xfId="85" applyNumberFormat="1" applyFont="1" applyFill="1" applyBorder="1" applyAlignment="1" applyProtection="1">
      <alignment vertical="center" wrapText="1"/>
      <protection/>
    </xf>
    <xf numFmtId="164" fontId="4" fillId="0" borderId="0" xfId="0" applyFont="1" applyBorder="1" applyAlignment="1">
      <alignment vertical="top"/>
    </xf>
    <xf numFmtId="165" fontId="46" fillId="6" borderId="0" xfId="85" applyFont="1" applyFill="1" applyBorder="1" applyAlignment="1" applyProtection="1">
      <alignment vertical="top" wrapText="1"/>
      <protection/>
    </xf>
    <xf numFmtId="165" fontId="4" fillId="0" borderId="15" xfId="85" applyFont="1" applyFill="1" applyBorder="1" applyAlignment="1" applyProtection="1">
      <alignment vertical="center" wrapText="1"/>
      <protection/>
    </xf>
    <xf numFmtId="165" fontId="4" fillId="6" borderId="9" xfId="85" applyNumberFormat="1" applyFont="1" applyFill="1" applyBorder="1" applyAlignment="1" applyProtection="1">
      <alignment horizontal="left" vertical="center" wrapText="1" indent="7"/>
      <protection/>
    </xf>
    <xf numFmtId="165" fontId="4" fillId="0" borderId="9" xfId="85" applyNumberFormat="1" applyFont="1" applyFill="1" applyBorder="1" applyAlignment="1" applyProtection="1">
      <alignment horizontal="left" vertical="center" wrapText="1" indent="7"/>
      <protection/>
    </xf>
    <xf numFmtId="165" fontId="4" fillId="8" borderId="16" xfId="85" applyNumberFormat="1" applyFont="1" applyFill="1" applyBorder="1" applyAlignment="1" applyProtection="1">
      <alignment horizontal="left" vertical="center" wrapText="1"/>
      <protection locked="0"/>
    </xf>
    <xf numFmtId="165" fontId="4" fillId="8" borderId="9" xfId="85" applyNumberFormat="1" applyFont="1" applyFill="1" applyBorder="1" applyAlignment="1" applyProtection="1">
      <alignment horizontal="left" vertical="center" wrapText="1" indent="9"/>
      <protection locked="0"/>
    </xf>
    <xf numFmtId="172" fontId="4" fillId="0" borderId="9" xfId="20" applyNumberFormat="1" applyFont="1" applyFill="1" applyBorder="1" applyAlignment="1" applyProtection="1">
      <alignment vertical="center" wrapText="1"/>
      <protection/>
    </xf>
    <xf numFmtId="164" fontId="0" fillId="9" borderId="9" xfId="84" applyNumberFormat="1" applyFont="1" applyFill="1" applyBorder="1" applyAlignment="1" applyProtection="1">
      <alignment horizontal="center" vertical="center" wrapText="1"/>
      <protection locked="0"/>
    </xf>
    <xf numFmtId="164" fontId="4" fillId="9" borderId="32" xfId="84" applyNumberFormat="1" applyFont="1" applyFill="1" applyBorder="1" applyAlignment="1" applyProtection="1">
      <alignment horizontal="center" vertical="center" wrapText="1"/>
      <protection/>
    </xf>
    <xf numFmtId="164" fontId="4" fillId="10" borderId="9" xfId="85" applyNumberFormat="1" applyFont="1" applyFill="1" applyBorder="1" applyAlignment="1" applyProtection="1">
      <alignment vertical="center" wrapText="1"/>
      <protection/>
    </xf>
    <xf numFmtId="164" fontId="4" fillId="10" borderId="17" xfId="85" applyNumberFormat="1" applyFont="1" applyFill="1" applyBorder="1" applyAlignment="1" applyProtection="1">
      <alignment horizontal="left" vertical="center" wrapText="1"/>
      <protection/>
    </xf>
    <xf numFmtId="164" fontId="4" fillId="8" borderId="9" xfId="85" applyNumberFormat="1" applyFont="1" applyFill="1" applyBorder="1" applyAlignment="1" applyProtection="1">
      <alignment horizontal="left" vertical="center" wrapText="1" indent="10"/>
      <protection locked="0"/>
    </xf>
    <xf numFmtId="164" fontId="4" fillId="0" borderId="9" xfId="85" applyNumberFormat="1" applyFont="1" applyFill="1" applyBorder="1" applyAlignment="1" applyProtection="1">
      <alignment horizontal="left" vertical="center" wrapText="1" indent="10"/>
      <protection/>
    </xf>
    <xf numFmtId="164" fontId="4" fillId="0" borderId="13" xfId="84" applyNumberFormat="1" applyFont="1" applyFill="1" applyBorder="1" applyAlignment="1" applyProtection="1">
      <alignment horizontal="center" vertical="center" wrapText="1"/>
      <protection/>
    </xf>
    <xf numFmtId="164" fontId="4" fillId="10" borderId="11" xfId="85" applyNumberFormat="1" applyFont="1" applyFill="1" applyBorder="1" applyAlignment="1" applyProtection="1">
      <alignment horizontal="left" vertical="center" wrapText="1"/>
      <protection/>
    </xf>
    <xf numFmtId="165" fontId="4" fillId="0" borderId="33" xfId="85" applyNumberFormat="1" applyFont="1" applyFill="1" applyBorder="1" applyAlignment="1" applyProtection="1">
      <alignment horizontal="left" vertical="center" wrapText="1" indent="10"/>
      <protection/>
    </xf>
    <xf numFmtId="165" fontId="4" fillId="0" borderId="0" xfId="85" applyNumberFormat="1" applyFont="1" applyFill="1" applyBorder="1" applyAlignment="1" applyProtection="1">
      <alignment horizontal="left" vertical="center" wrapText="1" indent="9"/>
      <protection/>
    </xf>
    <xf numFmtId="164" fontId="4" fillId="10" borderId="23" xfId="84" applyNumberFormat="1" applyFont="1" applyFill="1" applyBorder="1" applyAlignment="1" applyProtection="1">
      <alignment horizontal="center" vertical="center" wrapText="1"/>
      <protection/>
    </xf>
    <xf numFmtId="164" fontId="66" fillId="10" borderId="11" xfId="0" applyFont="1" applyFill="1" applyBorder="1" applyAlignment="1" applyProtection="1">
      <alignment horizontal="center" vertical="center"/>
      <protection/>
    </xf>
    <xf numFmtId="164" fontId="52" fillId="10" borderId="34" xfId="0" applyFont="1" applyFill="1" applyBorder="1" applyAlignment="1" applyProtection="1">
      <alignment horizontal="left" vertical="center" indent="10"/>
      <protection/>
    </xf>
    <xf numFmtId="164" fontId="52" fillId="10" borderId="10" xfId="0" applyFont="1" applyFill="1" applyBorder="1" applyAlignment="1" applyProtection="1">
      <alignment horizontal="left" vertical="center" indent="9"/>
      <protection/>
    </xf>
    <xf numFmtId="164" fontId="52" fillId="10" borderId="20" xfId="0" applyFont="1" applyFill="1" applyBorder="1" applyAlignment="1" applyProtection="1">
      <alignment horizontal="left" vertical="center" indent="9"/>
      <protection/>
    </xf>
    <xf numFmtId="164" fontId="52" fillId="10" borderId="20" xfId="0" applyFont="1" applyFill="1" applyBorder="1" applyAlignment="1" applyProtection="1">
      <alignment horizontal="left" vertical="center" indent="7"/>
      <protection/>
    </xf>
    <xf numFmtId="164" fontId="52" fillId="10" borderId="20" xfId="0" applyFont="1" applyFill="1" applyBorder="1" applyAlignment="1" applyProtection="1">
      <alignment horizontal="left" vertical="center" indent="6"/>
      <protection/>
    </xf>
    <xf numFmtId="164" fontId="52" fillId="10" borderId="20" xfId="0" applyFont="1" applyFill="1" applyBorder="1" applyAlignment="1" applyProtection="1">
      <alignment horizontal="left" vertical="center" indent="4"/>
      <protection/>
    </xf>
    <xf numFmtId="164" fontId="52" fillId="10" borderId="20" xfId="0" applyFont="1" applyFill="1" applyBorder="1" applyAlignment="1" applyProtection="1">
      <alignment horizontal="left" vertical="center" indent="1"/>
      <protection/>
    </xf>
    <xf numFmtId="164" fontId="4" fillId="9" borderId="16" xfId="84" applyNumberFormat="1" applyFont="1" applyFill="1" applyBorder="1" applyAlignment="1" applyProtection="1">
      <alignment horizontal="center" vertical="center" wrapText="1"/>
      <protection/>
    </xf>
    <xf numFmtId="164" fontId="4" fillId="10" borderId="9" xfId="84" applyNumberFormat="1" applyFont="1" applyFill="1" applyBorder="1" applyAlignment="1" applyProtection="1">
      <alignment horizontal="center" vertical="center" wrapText="1"/>
      <protection/>
    </xf>
    <xf numFmtId="165" fontId="4" fillId="0" borderId="0" xfId="85" applyFont="1" applyFill="1" applyAlignment="1" applyProtection="1">
      <alignment horizontal="center" vertical="center" wrapText="1"/>
      <protection/>
    </xf>
    <xf numFmtId="165" fontId="4" fillId="0" borderId="9" xfId="85" applyFont="1" applyFill="1" applyBorder="1" applyAlignment="1" applyProtection="1">
      <alignment vertical="center" wrapText="1"/>
      <protection/>
    </xf>
    <xf numFmtId="164" fontId="4" fillId="10" borderId="20" xfId="84" applyNumberFormat="1" applyFont="1" applyFill="1" applyBorder="1" applyAlignment="1" applyProtection="1">
      <alignment horizontal="center" vertical="center" wrapText="1"/>
      <protection/>
    </xf>
    <xf numFmtId="170" fontId="4" fillId="8" borderId="9" xfId="20" applyNumberFormat="1" applyFont="1" applyFill="1" applyBorder="1" applyAlignment="1" applyProtection="1">
      <alignment horizontal="right" vertical="center" wrapText="1"/>
      <protection locked="0"/>
    </xf>
    <xf numFmtId="165" fontId="4" fillId="7" borderId="28" xfId="78" applyNumberFormat="1" applyFont="1" applyFill="1" applyBorder="1" applyAlignment="1" applyProtection="1">
      <alignment horizontal="left" vertical="center" wrapText="1"/>
      <protection/>
    </xf>
    <xf numFmtId="165" fontId="4" fillId="8" borderId="9" xfId="85" applyNumberFormat="1" applyFont="1" applyFill="1" applyBorder="1" applyAlignment="1" applyProtection="1">
      <alignment horizontal="center" vertical="center" wrapText="1"/>
      <protection locked="0"/>
    </xf>
    <xf numFmtId="164" fontId="4" fillId="8" borderId="9" xfId="85" applyNumberFormat="1" applyFont="1" applyFill="1" applyBorder="1" applyAlignment="1" applyProtection="1">
      <alignment horizontal="center" vertical="center" wrapText="1"/>
      <protection locked="0"/>
    </xf>
    <xf numFmtId="172" fontId="4" fillId="0" borderId="0" xfId="85" applyNumberFormat="1" applyFont="1" applyFill="1" applyBorder="1" applyAlignment="1" applyProtection="1">
      <alignment vertical="center" wrapText="1"/>
      <protection/>
    </xf>
    <xf numFmtId="165" fontId="42" fillId="0" borderId="18" xfId="85" applyFont="1" applyFill="1" applyBorder="1" applyAlignment="1" applyProtection="1">
      <alignment horizontal="center" vertical="center" wrapText="1"/>
      <protection/>
    </xf>
    <xf numFmtId="172" fontId="4" fillId="8" borderId="9" xfId="85" applyNumberFormat="1" applyFont="1" applyFill="1" applyBorder="1" applyAlignment="1" applyProtection="1">
      <alignment horizontal="center" vertical="center" wrapText="1"/>
      <protection locked="0"/>
    </xf>
    <xf numFmtId="164" fontId="4" fillId="10" borderId="18" xfId="85" applyNumberFormat="1" applyFont="1" applyFill="1" applyBorder="1" applyAlignment="1" applyProtection="1">
      <alignment horizontal="left" vertical="center" wrapText="1" indent="6"/>
      <protection/>
    </xf>
    <xf numFmtId="165" fontId="4" fillId="6" borderId="0" xfId="85" applyNumberFormat="1" applyFont="1" applyFill="1" applyBorder="1" applyAlignment="1" applyProtection="1">
      <alignment horizontal="center" vertical="center" wrapText="1"/>
      <protection/>
    </xf>
    <xf numFmtId="165" fontId="4" fillId="0" borderId="0" xfId="85" applyNumberFormat="1" applyFont="1" applyFill="1" applyBorder="1" applyAlignment="1" applyProtection="1">
      <alignment horizontal="center" vertical="center" wrapText="1"/>
      <protection/>
    </xf>
    <xf numFmtId="172" fontId="4" fillId="0" borderId="0" xfId="20" applyNumberFormat="1" applyFont="1" applyFill="1" applyBorder="1" applyAlignment="1" applyProtection="1">
      <alignment horizontal="right" vertical="center" wrapText="1"/>
      <protection/>
    </xf>
    <xf numFmtId="164" fontId="4" fillId="0" borderId="0" xfId="20" applyNumberFormat="1" applyFont="1" applyFill="1" applyBorder="1" applyAlignment="1" applyProtection="1">
      <alignment horizontal="left" vertical="center" wrapText="1"/>
      <protection/>
    </xf>
    <xf numFmtId="165" fontId="4" fillId="6" borderId="9" xfId="85" applyNumberFormat="1" applyFont="1" applyFill="1" applyBorder="1" applyAlignment="1" applyProtection="1">
      <alignment horizontal="center" vertical="center" wrapText="1"/>
      <protection/>
    </xf>
    <xf numFmtId="172" fontId="4" fillId="6" borderId="9" xfId="20" applyNumberFormat="1" applyFont="1" applyFill="1" applyBorder="1" applyAlignment="1" applyProtection="1">
      <alignment horizontal="right" vertical="center" wrapText="1"/>
      <protection/>
    </xf>
    <xf numFmtId="164" fontId="4" fillId="9" borderId="9" xfId="84" applyNumberFormat="1" applyFont="1" applyFill="1" applyBorder="1" applyAlignment="1" applyProtection="1">
      <alignment horizontal="center" vertical="center" wrapText="1"/>
      <protection locked="0"/>
    </xf>
    <xf numFmtId="164" fontId="4" fillId="8" borderId="9" xfId="20" applyNumberFormat="1" applyFont="1" applyFill="1" applyBorder="1" applyAlignment="1" applyProtection="1">
      <alignment horizontal="left" vertical="center" wrapText="1"/>
      <protection locked="0"/>
    </xf>
    <xf numFmtId="164" fontId="4" fillId="2" borderId="9" xfId="85" applyNumberFormat="1" applyFont="1" applyFill="1" applyBorder="1" applyAlignment="1" applyProtection="1">
      <alignment horizontal="left" vertical="center" wrapText="1"/>
      <protection locked="0"/>
    </xf>
    <xf numFmtId="164" fontId="4" fillId="0" borderId="0" xfId="0" applyNumberFormat="1" applyFont="1" applyBorder="1" applyAlignment="1">
      <alignment vertical="top"/>
    </xf>
    <xf numFmtId="165" fontId="17" fillId="0" borderId="0" xfId="83" applyFont="1" applyFill="1" applyBorder="1" applyAlignment="1" applyProtection="1">
      <alignment horizontal="left" vertical="center" wrapText="1"/>
      <protection/>
    </xf>
    <xf numFmtId="165" fontId="0" fillId="6" borderId="0" xfId="83" applyFont="1" applyFill="1" applyBorder="1" applyAlignment="1" applyProtection="1">
      <alignment horizontal="center" vertical="center" wrapText="1"/>
      <protection/>
    </xf>
    <xf numFmtId="164" fontId="4" fillId="8" borderId="9" xfId="83" applyNumberFormat="1" applyFont="1" applyFill="1" applyBorder="1" applyAlignment="1" applyProtection="1">
      <alignment horizontal="center" vertical="center" wrapText="1"/>
      <protection locked="0"/>
    </xf>
    <xf numFmtId="165" fontId="25" fillId="0" borderId="0" xfId="83" applyNumberFormat="1" applyFont="1" applyFill="1" applyBorder="1" applyAlignment="1" applyProtection="1">
      <alignment horizontal="center" vertical="top" wrapText="1"/>
      <protection/>
    </xf>
    <xf numFmtId="164" fontId="4" fillId="0" borderId="9" xfId="71" applyBorder="1">
      <alignment vertical="top"/>
      <protection/>
    </xf>
    <xf numFmtId="164" fontId="73" fillId="11" borderId="0" xfId="0" applyFont="1" applyFill="1" applyBorder="1" applyAlignment="1" applyProtection="1">
      <alignment vertical="top"/>
      <protection/>
    </xf>
    <xf numFmtId="164" fontId="0" fillId="0" borderId="20" xfId="0" applyFill="1" applyBorder="1" applyAlignment="1" applyProtection="1">
      <alignment vertical="top"/>
      <protection/>
    </xf>
    <xf numFmtId="164" fontId="73" fillId="0" borderId="0" xfId="0" applyFont="1" applyFill="1" applyBorder="1" applyAlignment="1" applyProtection="1">
      <alignment vertical="top"/>
      <protection/>
    </xf>
    <xf numFmtId="165" fontId="48" fillId="0" borderId="15" xfId="85" applyFont="1" applyFill="1" applyBorder="1" applyAlignment="1" applyProtection="1">
      <alignment horizontal="center" vertical="top" wrapText="1"/>
      <protection/>
    </xf>
    <xf numFmtId="164" fontId="14" fillId="10" borderId="10" xfId="71" applyFont="1" applyFill="1" applyBorder="1" applyAlignment="1" applyProtection="1">
      <alignment horizontal="right" vertical="center" wrapText="1"/>
      <protection/>
    </xf>
    <xf numFmtId="164" fontId="0" fillId="10" borderId="10" xfId="0" applyFont="1" applyFill="1" applyBorder="1" applyAlignment="1" applyProtection="1">
      <alignment horizontal="right" vertical="center" wrapText="1"/>
      <protection/>
    </xf>
    <xf numFmtId="164" fontId="17" fillId="0" borderId="0" xfId="0" applyFont="1" applyFill="1" applyBorder="1" applyAlignment="1" applyProtection="1">
      <alignment vertical="top"/>
      <protection/>
    </xf>
    <xf numFmtId="164" fontId="17" fillId="11" borderId="0" xfId="0" applyFont="1" applyFill="1" applyBorder="1" applyAlignment="1" applyProtection="1">
      <alignment vertical="top"/>
      <protection/>
    </xf>
    <xf numFmtId="165" fontId="48" fillId="0" borderId="0" xfId="85" applyFont="1" applyFill="1" applyBorder="1" applyAlignment="1" applyProtection="1">
      <alignment horizontal="center" vertical="top" wrapText="1"/>
      <protection/>
    </xf>
    <xf numFmtId="165" fontId="48" fillId="0" borderId="0" xfId="85" applyNumberFormat="1" applyFont="1" applyFill="1" applyBorder="1" applyAlignment="1" applyProtection="1">
      <alignment horizontal="center" vertical="center" wrapText="1"/>
      <protection/>
    </xf>
    <xf numFmtId="165" fontId="0" fillId="0" borderId="0" xfId="0" applyNumberFormat="1" applyFill="1" applyBorder="1" applyAlignment="1" applyProtection="1">
      <alignment vertical="top"/>
      <protection/>
    </xf>
    <xf numFmtId="164" fontId="0" fillId="8" borderId="9" xfId="20" applyNumberFormat="1" applyFont="1" applyFill="1" applyBorder="1" applyAlignment="1" applyProtection="1">
      <alignment horizontal="left" vertical="center" wrapText="1" indent="3"/>
      <protection locked="0"/>
    </xf>
    <xf numFmtId="164" fontId="12" fillId="8" borderId="9" xfId="20" applyNumberFormat="1" applyFont="1" applyFill="1" applyBorder="1" applyAlignment="1" applyProtection="1">
      <alignment horizontal="left" vertical="center" wrapText="1"/>
      <protection locked="0"/>
    </xf>
    <xf numFmtId="164" fontId="0" fillId="6" borderId="0" xfId="85" applyNumberFormat="1" applyFont="1" applyFill="1" applyBorder="1" applyAlignment="1" applyProtection="1">
      <alignment horizontal="center" vertical="center" wrapText="1"/>
      <protection/>
    </xf>
    <xf numFmtId="165" fontId="0" fillId="0" borderId="0" xfId="20" applyNumberFormat="1" applyFont="1" applyFill="1" applyBorder="1" applyAlignment="1" applyProtection="1">
      <alignment horizontal="left" vertical="center" wrapText="1" indent="3"/>
      <protection/>
    </xf>
    <xf numFmtId="165" fontId="0" fillId="0" borderId="0" xfId="85" applyFont="1" applyFill="1" applyBorder="1" applyAlignment="1" applyProtection="1">
      <alignment horizontal="center" vertical="center" wrapText="1"/>
      <protection/>
    </xf>
    <xf numFmtId="164" fontId="4" fillId="10" borderId="11" xfId="85" applyNumberFormat="1" applyFont="1" applyFill="1" applyBorder="1" applyAlignment="1" applyProtection="1">
      <alignment horizontal="center" vertical="center" wrapText="1"/>
      <protection/>
    </xf>
    <xf numFmtId="164" fontId="52" fillId="10" borderId="12" xfId="0" applyFont="1" applyFill="1" applyBorder="1" applyAlignment="1" applyProtection="1">
      <alignment horizontal="left" vertical="center" indent="4"/>
      <protection/>
    </xf>
    <xf numFmtId="165" fontId="4" fillId="10" borderId="13" xfId="84" applyNumberFormat="1" applyFont="1" applyFill="1" applyBorder="1" applyAlignment="1" applyProtection="1">
      <alignment horizontal="left" vertical="center" wrapText="1"/>
      <protection/>
    </xf>
    <xf numFmtId="164" fontId="4" fillId="0" borderId="0" xfId="0" applyNumberFormat="1" applyFont="1" applyBorder="1" applyAlignment="1" applyProtection="1">
      <alignment vertical="center" wrapText="1"/>
      <protection/>
    </xf>
    <xf numFmtId="164" fontId="0" fillId="0" borderId="0" xfId="0" applyFont="1" applyBorder="1" applyAlignment="1">
      <alignment vertical="top" wrapText="1"/>
    </xf>
    <xf numFmtId="164" fontId="4" fillId="0" borderId="0" xfId="0" applyNumberFormat="1" applyFont="1" applyBorder="1" applyAlignment="1" applyProtection="1">
      <alignment vertical="top"/>
      <protection/>
    </xf>
    <xf numFmtId="164" fontId="4" fillId="0" borderId="0" xfId="0" applyFont="1" applyFill="1" applyBorder="1" applyAlignment="1" applyProtection="1">
      <alignment vertical="top"/>
      <protection/>
    </xf>
    <xf numFmtId="165" fontId="14" fillId="11" borderId="0" xfId="85" applyFont="1" applyFill="1" applyAlignment="1" applyProtection="1">
      <alignment horizontal="center" vertical="center" wrapText="1"/>
      <protection/>
    </xf>
    <xf numFmtId="165" fontId="14" fillId="11" borderId="35" xfId="84" applyFont="1" applyFill="1" applyBorder="1" applyAlignment="1" applyProtection="1">
      <alignment horizontal="center" vertical="center" wrapText="1"/>
      <protection/>
    </xf>
    <xf numFmtId="165" fontId="74" fillId="11" borderId="0" xfId="85" applyFont="1" applyFill="1" applyAlignment="1" applyProtection="1">
      <alignment horizontal="center" vertical="center" wrapText="1"/>
      <protection/>
    </xf>
    <xf numFmtId="164" fontId="4" fillId="0" borderId="0" xfId="0" applyNumberFormat="1" applyFont="1" applyBorder="1" applyAlignment="1" applyProtection="1">
      <alignment horizontal="center" vertical="top" wrapText="1"/>
      <protection/>
    </xf>
    <xf numFmtId="165" fontId="14" fillId="11" borderId="0" xfId="85" applyFont="1" applyFill="1" applyAlignment="1" applyProtection="1">
      <alignment vertical="center" wrapText="1"/>
      <protection/>
    </xf>
    <xf numFmtId="164" fontId="4" fillId="0" borderId="0" xfId="0" applyNumberFormat="1" applyFont="1" applyBorder="1" applyAlignment="1" applyProtection="1">
      <alignment horizontal="center" vertical="top"/>
      <protection/>
    </xf>
    <xf numFmtId="165" fontId="14" fillId="11" borderId="9" xfId="85" applyFont="1" applyFill="1" applyBorder="1" applyAlignment="1" applyProtection="1">
      <alignment horizontal="center" vertical="center" wrapText="1"/>
      <protection/>
    </xf>
    <xf numFmtId="165" fontId="14" fillId="11" borderId="9" xfId="0" applyNumberFormat="1" applyFont="1" applyFill="1" applyBorder="1" applyAlignment="1" applyProtection="1">
      <alignment horizontal="center" vertical="center"/>
      <protection/>
    </xf>
    <xf numFmtId="165" fontId="14" fillId="11" borderId="9" xfId="0" applyNumberFormat="1" applyFont="1" applyFill="1" applyBorder="1" applyAlignment="1" applyProtection="1">
      <alignment horizontal="center" vertical="center" wrapText="1"/>
      <protection/>
    </xf>
    <xf numFmtId="164" fontId="4" fillId="0" borderId="0" xfId="0" applyNumberFormat="1" applyFont="1" applyBorder="1" applyAlignment="1" applyProtection="1">
      <alignment vertical="top" wrapText="1"/>
      <protection/>
    </xf>
    <xf numFmtId="165" fontId="4" fillId="0" borderId="9" xfId="82" applyFont="1" applyFill="1" applyBorder="1" applyAlignment="1" applyProtection="1">
      <alignment vertical="center" wrapText="1"/>
      <protection/>
    </xf>
    <xf numFmtId="165" fontId="0" fillId="0" borderId="9" xfId="82" applyFont="1" applyFill="1" applyBorder="1" applyAlignment="1" applyProtection="1">
      <alignment vertical="center" wrapText="1"/>
      <protection/>
    </xf>
    <xf numFmtId="165" fontId="0" fillId="0" borderId="17" xfId="82" applyFont="1" applyFill="1" applyBorder="1" applyAlignment="1" applyProtection="1">
      <alignment vertical="center" wrapText="1"/>
      <protection/>
    </xf>
    <xf numFmtId="165" fontId="4" fillId="0" borderId="9" xfId="84" applyFont="1" applyBorder="1" applyAlignment="1" applyProtection="1">
      <alignment horizontal="left" vertical="center"/>
      <protection/>
    </xf>
    <xf numFmtId="164" fontId="4" fillId="0" borderId="36" xfId="0" applyNumberFormat="1" applyFont="1" applyBorder="1" applyAlignment="1" applyProtection="1">
      <alignment vertical="center" wrapText="1"/>
      <protection/>
    </xf>
    <xf numFmtId="164" fontId="4" fillId="0" borderId="36" xfId="0" applyNumberFormat="1" applyFont="1" applyBorder="1" applyAlignment="1" applyProtection="1">
      <alignment vertical="top" wrapText="1"/>
      <protection/>
    </xf>
    <xf numFmtId="164" fontId="4" fillId="0" borderId="26" xfId="0" applyNumberFormat="1" applyFont="1" applyBorder="1" applyAlignment="1" applyProtection="1">
      <alignment vertical="top"/>
      <protection/>
    </xf>
    <xf numFmtId="164" fontId="4" fillId="0" borderId="26" xfId="0" applyNumberFormat="1" applyFont="1" applyBorder="1" applyAlignment="1" applyProtection="1">
      <alignment vertical="top"/>
      <protection/>
    </xf>
    <xf numFmtId="165" fontId="0" fillId="0" borderId="18" xfId="82" applyFont="1" applyFill="1" applyBorder="1" applyAlignment="1" applyProtection="1">
      <alignment vertical="center" wrapText="1"/>
      <protection/>
    </xf>
    <xf numFmtId="165" fontId="0" fillId="0" borderId="0" xfId="82" applyFont="1" applyFill="1" applyBorder="1" applyAlignment="1" applyProtection="1">
      <alignment horizontal="right" vertical="center" wrapText="1"/>
      <protection/>
    </xf>
    <xf numFmtId="165" fontId="0" fillId="0" borderId="0" xfId="0" applyNumberFormat="1" applyFont="1" applyBorder="1" applyAlignment="1">
      <alignment vertical="top" wrapText="1"/>
    </xf>
    <xf numFmtId="165" fontId="4" fillId="0" borderId="9" xfId="82" applyNumberFormat="1" applyFont="1" applyFill="1" applyBorder="1" applyAlignment="1" applyProtection="1">
      <alignment vertical="center" wrapText="1"/>
      <protection/>
    </xf>
    <xf numFmtId="164" fontId="4" fillId="0" borderId="9" xfId="0" applyNumberFormat="1" applyFont="1" applyFill="1" applyBorder="1" applyAlignment="1" applyProtection="1">
      <alignment vertical="center" wrapText="1"/>
      <protection/>
    </xf>
    <xf numFmtId="164" fontId="0" fillId="0" borderId="9" xfId="0" applyNumberFormat="1" applyFont="1" applyFill="1" applyBorder="1" applyAlignment="1" applyProtection="1">
      <alignment vertical="top"/>
      <protection/>
    </xf>
    <xf numFmtId="164" fontId="4" fillId="0" borderId="24" xfId="0" applyNumberFormat="1" applyFont="1" applyBorder="1" applyAlignment="1" applyProtection="1">
      <alignment vertical="top"/>
      <protection/>
    </xf>
    <xf numFmtId="164" fontId="4" fillId="0" borderId="24" xfId="0" applyNumberFormat="1" applyFont="1" applyBorder="1" applyAlignment="1" applyProtection="1">
      <alignment vertical="top" wrapText="1"/>
      <protection/>
    </xf>
    <xf numFmtId="164" fontId="4" fillId="0" borderId="26" xfId="0" applyNumberFormat="1" applyFont="1" applyBorder="1" applyAlignment="1" applyProtection="1">
      <alignment vertical="top" wrapText="1"/>
      <protection/>
    </xf>
    <xf numFmtId="164" fontId="4" fillId="0" borderId="9" xfId="0" applyNumberFormat="1" applyFont="1" applyBorder="1" applyAlignment="1" applyProtection="1">
      <alignment vertical="top"/>
      <protection/>
    </xf>
    <xf numFmtId="165" fontId="4" fillId="0" borderId="0" xfId="82" applyFont="1" applyFill="1" applyBorder="1" applyAlignment="1" applyProtection="1">
      <alignment vertical="center" wrapText="1"/>
      <protection/>
    </xf>
    <xf numFmtId="165" fontId="4" fillId="0" borderId="0" xfId="0" applyNumberFormat="1" applyFont="1" applyBorder="1" applyAlignment="1" applyProtection="1">
      <alignment vertical="top"/>
      <protection/>
    </xf>
    <xf numFmtId="165" fontId="0" fillId="0" borderId="0" xfId="82" applyFont="1" applyFill="1" applyBorder="1" applyAlignment="1" applyProtection="1">
      <alignment vertical="center" wrapText="1"/>
      <protection/>
    </xf>
    <xf numFmtId="165" fontId="4" fillId="0" borderId="18" xfId="82" applyFont="1" applyFill="1" applyBorder="1" applyAlignment="1" applyProtection="1">
      <alignment vertical="center" wrapText="1"/>
      <protection/>
    </xf>
    <xf numFmtId="164" fontId="4" fillId="0" borderId="9" xfId="0" applyNumberFormat="1" applyFont="1" applyFill="1" applyBorder="1" applyAlignment="1" applyProtection="1">
      <alignment vertical="top"/>
      <protection/>
    </xf>
    <xf numFmtId="164" fontId="0" fillId="0" borderId="9" xfId="0" applyNumberFormat="1" applyFont="1" applyBorder="1" applyAlignment="1" applyProtection="1">
      <alignment vertical="top"/>
      <protection/>
    </xf>
    <xf numFmtId="164" fontId="4" fillId="0" borderId="0" xfId="0" applyNumberFormat="1" applyFont="1" applyBorder="1" applyAlignment="1" applyProtection="1">
      <alignment horizontal="right" vertical="center"/>
      <protection/>
    </xf>
    <xf numFmtId="165" fontId="0" fillId="0" borderId="9" xfId="84" applyFont="1" applyBorder="1" applyAlignment="1" applyProtection="1">
      <alignment horizontal="left" vertical="center"/>
      <protection/>
    </xf>
    <xf numFmtId="164" fontId="4" fillId="0" borderId="26" xfId="0" applyNumberFormat="1" applyFont="1" applyBorder="1" applyAlignment="1" applyProtection="1">
      <alignment horizontal="right" vertical="center"/>
      <protection/>
    </xf>
    <xf numFmtId="164" fontId="75" fillId="0" borderId="26" xfId="0" applyFont="1" applyBorder="1" applyAlignment="1">
      <alignment horizontal="justify" vertical="top"/>
    </xf>
    <xf numFmtId="164" fontId="4" fillId="0" borderId="0" xfId="0" applyNumberFormat="1" applyFont="1" applyFill="1" applyBorder="1" applyAlignment="1" applyProtection="1">
      <alignment vertical="top"/>
      <protection/>
    </xf>
    <xf numFmtId="164" fontId="0" fillId="2" borderId="37" xfId="0" applyFill="1" applyBorder="1" applyAlignment="1" applyProtection="1">
      <alignment horizontal="left" vertical="center" wrapText="1"/>
      <protection locked="0"/>
    </xf>
    <xf numFmtId="164" fontId="0" fillId="0" borderId="9" xfId="0" applyFont="1" applyFill="1" applyBorder="1" applyAlignment="1" applyProtection="1">
      <alignment horizontal="center" vertical="center" wrapText="1"/>
      <protection/>
    </xf>
    <xf numFmtId="164" fontId="0" fillId="0" borderId="37" xfId="0" applyFont="1" applyFill="1" applyBorder="1" applyAlignment="1" applyProtection="1">
      <alignment horizontal="right" vertical="center" wrapText="1"/>
      <protection/>
    </xf>
    <xf numFmtId="165" fontId="0" fillId="0" borderId="37" xfId="0" applyNumberFormat="1" applyFill="1" applyBorder="1" applyAlignment="1" applyProtection="1">
      <alignment horizontal="center" vertical="center" wrapText="1"/>
      <protection/>
    </xf>
    <xf numFmtId="164" fontId="0" fillId="0" borderId="37" xfId="0" applyNumberFormat="1" applyFont="1" applyFill="1" applyBorder="1" applyAlignment="1" applyProtection="1">
      <alignment horizontal="center" vertical="center" wrapText="1"/>
      <protection/>
    </xf>
    <xf numFmtId="164" fontId="0" fillId="0" borderId="0" xfId="0" applyFill="1" applyBorder="1" applyAlignment="1" applyProtection="1">
      <alignment horizontal="left" vertical="center" wrapText="1"/>
      <protection/>
    </xf>
    <xf numFmtId="165" fontId="0" fillId="0" borderId="0" xfId="0" applyNumberFormat="1" applyFill="1" applyBorder="1" applyAlignment="1" applyProtection="1">
      <alignment horizontal="center" vertical="center" wrapText="1"/>
      <protection/>
    </xf>
    <xf numFmtId="165" fontId="74" fillId="0" borderId="38" xfId="85" applyFont="1" applyFill="1" applyBorder="1" applyAlignment="1" applyProtection="1">
      <alignment horizontal="center" vertical="center" wrapText="1"/>
      <protection/>
    </xf>
    <xf numFmtId="165" fontId="0" fillId="0" borderId="9" xfId="0" applyNumberFormat="1" applyFill="1" applyBorder="1" applyAlignment="1" applyProtection="1">
      <alignment horizontal="right" vertical="center" wrapText="1"/>
      <protection/>
    </xf>
    <xf numFmtId="165" fontId="0" fillId="0" borderId="38" xfId="0" applyNumberFormat="1" applyFont="1" applyFill="1" applyBorder="1" applyAlignment="1" applyProtection="1">
      <alignment horizontal="center" vertical="center" wrapText="1"/>
      <protection/>
    </xf>
    <xf numFmtId="164" fontId="76" fillId="0" borderId="1" xfId="0" applyFont="1" applyBorder="1" applyAlignment="1">
      <alignment vertical="top" wrapText="1"/>
    </xf>
    <xf numFmtId="165" fontId="0" fillId="0" borderId="1" xfId="58" applyFont="1" applyBorder="1" applyAlignment="1" applyProtection="1">
      <alignment horizontal="justify" vertical="top" wrapText="1"/>
      <protection/>
    </xf>
    <xf numFmtId="165" fontId="3" fillId="0" borderId="39" xfId="58" applyFont="1" applyBorder="1" applyAlignment="1" applyProtection="1">
      <alignment horizontal="justify" vertical="top" wrapText="1"/>
      <protection/>
    </xf>
    <xf numFmtId="165" fontId="0" fillId="0" borderId="9" xfId="58" applyFont="1" applyFill="1" applyBorder="1" applyAlignment="1" applyProtection="1">
      <alignment horizontal="justify" vertical="top" wrapText="1"/>
      <protection/>
    </xf>
    <xf numFmtId="164" fontId="0" fillId="0" borderId="9" xfId="0" applyFont="1" applyFill="1" applyBorder="1" applyAlignment="1">
      <alignment vertical="top" wrapText="1"/>
    </xf>
    <xf numFmtId="164" fontId="0" fillId="0" borderId="16" xfId="0" applyFont="1" applyFill="1" applyBorder="1" applyAlignment="1">
      <alignment vertical="top"/>
    </xf>
    <xf numFmtId="165" fontId="14" fillId="0" borderId="1" xfId="58" applyFont="1" applyBorder="1" applyAlignment="1" applyProtection="1">
      <alignment horizontal="justify" vertical="center" wrapText="1"/>
      <protection/>
    </xf>
    <xf numFmtId="165" fontId="3" fillId="0" borderId="0" xfId="83" applyFont="1" applyFill="1" applyAlignment="1" applyProtection="1">
      <alignment vertical="top" wrapText="1"/>
      <protection/>
    </xf>
    <xf numFmtId="165" fontId="4" fillId="0" borderId="1" xfId="58" applyFont="1" applyBorder="1" applyAlignment="1" applyProtection="1">
      <alignment horizontal="justify" vertical="center" wrapText="1"/>
      <protection/>
    </xf>
  </cellXfs>
  <cellStyles count="73">
    <cellStyle name="Normal" xfId="0"/>
    <cellStyle name="Comma" xfId="15"/>
    <cellStyle name="Comma [0]" xfId="16"/>
    <cellStyle name="Currency" xfId="17"/>
    <cellStyle name="Currency [0]" xfId="18"/>
    <cellStyle name="Percent" xfId="19"/>
    <cellStyle name="Hyperlink" xfId="20"/>
    <cellStyle name=" 1" xfId="21"/>
    <cellStyle name=" 1 2" xfId="22"/>
    <cellStyle name=" 1_Stage1" xfId="23"/>
    <cellStyle name="_Model_RAB Мой_PR.PROG.WARM.NOTCOMBI.2012.2.16_v1.4(04.04.11) " xfId="24"/>
    <cellStyle name="_Model_RAB Мой_Книга2_PR.PROG.WARM.NOTCOMBI.2012.2.16_v1.4(04.04.11) " xfId="25"/>
    <cellStyle name="_Model_RAB_MRSK_svod_PR.PROG.WARM.NOTCOMBI.2012.2.16_v1.4(04.04.11) " xfId="26"/>
    <cellStyle name="_Model_RAB_MRSK_svod_Книга2_PR.PROG.WARM.NOTCOMBI.2012.2.16_v1.4(04.04.11) " xfId="27"/>
    <cellStyle name="_МОДЕЛЬ_1 (2)_PR.PROG.WARM.NOTCOMBI.2012.2.16_v1.4(04.04.11) " xfId="28"/>
    <cellStyle name="_МОДЕЛЬ_1 (2)_Книга2_PR.PROG.WARM.NOTCOMBI.2012.2.16_v1.4(04.04.11) " xfId="29"/>
    <cellStyle name="_Расчет RAB_22072008_PR.PROG.WARM.NOTCOMBI.2012.2.16_v1.4(04.04.11) " xfId="30"/>
    <cellStyle name="_Расчет RAB_22072008_Книга2_PR.PROG.WARM.NOTCOMBI.2012.2.16_v1.4(04.04.11) " xfId="31"/>
    <cellStyle name="_Расчет RAB_Лен и МОЭСК_с 2010 года_14.04.2009_со сглаж_version 3.0_без ФСК_PR.PROG.WARM.NOTCOMBI.2012.2.16_v1.4(04.04.11) " xfId="32"/>
    <cellStyle name="_Расчет RAB_Лен и МОЭСК_с 2010 года_14.04.2009_со сглаж_version 3.0_без ФСК_Книга2_PR.PROG.WARM.NOTCOMBI.2012.2.16_v1.4(04.04.11) " xfId="33"/>
    <cellStyle name="_пр 5 тариф RAB_PR.PROG.WARM.NOTCOMBI.2012.2.16_v1.4(04.04.11) " xfId="34"/>
    <cellStyle name="_пр 5 тариф RAB_Книга2_PR.PROG.WARM.NOTCOMBI.2012.2.16_v1.4(04.04.11) " xfId="35"/>
    <cellStyle name="Cells 2" xfId="36"/>
    <cellStyle name="Currency [0]" xfId="37"/>
    <cellStyle name="currency1" xfId="38"/>
    <cellStyle name="Currency2" xfId="39"/>
    <cellStyle name="currency3" xfId="40"/>
    <cellStyle name="currency4" xfId="41"/>
    <cellStyle name="Followed Hyperlink" xfId="42"/>
    <cellStyle name="Header 3" xfId="43"/>
    <cellStyle name="Hyperlink 1" xfId="44"/>
    <cellStyle name="normal" xfId="45"/>
    <cellStyle name="Normal1" xfId="46"/>
    <cellStyle name="Normal2" xfId="47"/>
    <cellStyle name="Percent1" xfId="48"/>
    <cellStyle name="Title 4" xfId="49"/>
    <cellStyle name="Гиперссылка 2" xfId="50"/>
    <cellStyle name="Гиперссылка 2 2" xfId="51"/>
    <cellStyle name="Гиперссылка 4" xfId="52"/>
    <cellStyle name="Заголовок" xfId="53"/>
    <cellStyle name="ЗаголовокСтолбца" xfId="54"/>
    <cellStyle name="Значение" xfId="55"/>
    <cellStyle name="Обычный 10" xfId="56"/>
    <cellStyle name="Обычный 12" xfId="57"/>
    <cellStyle name="Обычный 12 2" xfId="58"/>
    <cellStyle name="Обычный 12 3" xfId="59"/>
    <cellStyle name="Обычный 14" xfId="60"/>
    <cellStyle name="Обычный 14 2" xfId="61"/>
    <cellStyle name="Обычный 14 3" xfId="62"/>
    <cellStyle name="Обычный 14 4" xfId="63"/>
    <cellStyle name="Обычный 14 5" xfId="64"/>
    <cellStyle name="Обычный 15" xfId="65"/>
    <cellStyle name="Обычный 2" xfId="66"/>
    <cellStyle name="Обычный 2 10 2" xfId="67"/>
    <cellStyle name="Обычный 2 2" xfId="68"/>
    <cellStyle name="Обычный 2 3" xfId="69"/>
    <cellStyle name="Обычный 2 4" xfId="70"/>
    <cellStyle name="Обычный 3" xfId="71"/>
    <cellStyle name="Обычный 3 2" xfId="72"/>
    <cellStyle name="Обычный 3 3" xfId="73"/>
    <cellStyle name="Обычный 4" xfId="74"/>
    <cellStyle name="Обычный 5" xfId="75"/>
    <cellStyle name="Обычный_BALANCE.WARM.2007YEAR(FACT)" xfId="76"/>
    <cellStyle name="Обычный_INVEST.WARM.PLAN.4.78(v0.1)" xfId="77"/>
    <cellStyle name="Обычный_JKH.OPEN.INFO.HVS(v3.5)_цены161210" xfId="78"/>
    <cellStyle name="Обычный_JKH.OPEN.INFO.PRICE.VO_v4.0(10.02.11)" xfId="79"/>
    <cellStyle name="Обычный_MINENERGO.340.PRIL79(v0.1)" xfId="80"/>
    <cellStyle name="Обычный_PREDEL.JKH.2010(v1.3)" xfId="81"/>
    <cellStyle name="Обычный_razrabotka_sablonov_po_WKU" xfId="82"/>
    <cellStyle name="Обычный_SIMPLE_1_massive2" xfId="83"/>
    <cellStyle name="Обычный_ЖКУ_проект3" xfId="84"/>
    <cellStyle name="Обычный_Мониторинг инвестиций" xfId="85"/>
    <cellStyle name="Обычный_Шаблон по источникам для Модуля Реестр (2)" xfId="8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8000"/>
      <rgbColor rgb="00000080"/>
      <rgbColor rgb="00808000"/>
      <rgbColor rgb="00800080"/>
      <rgbColor rgb="00008080"/>
      <rgbColor rgb="00C0C0C0"/>
      <rgbColor rgb="00808080"/>
      <rgbColor rgb="00BFBFBF"/>
      <rgbColor rgb="00993366"/>
      <rgbColor rgb="00FFFFC0"/>
      <rgbColor rgb="00E3FAFD"/>
      <rgbColor rgb="00660066"/>
      <rgbColor rgb="00FF8080"/>
      <rgbColor rgb="000066CC"/>
      <rgbColor rgb="00D3D3D6"/>
      <rgbColor rgb="00000080"/>
      <rgbColor rgb="00FF00FF"/>
      <rgbColor rgb="00FFFF00"/>
      <rgbColor rgb="0000FFFF"/>
      <rgbColor rgb="00800080"/>
      <rgbColor rgb="00CC0000"/>
      <rgbColor rgb="00008080"/>
      <rgbColor rgb="000000FF"/>
      <rgbColor rgb="0000CCFF"/>
      <rgbColor rgb="00F0F0F0"/>
      <rgbColor rgb="00D7EAD3"/>
      <rgbColor rgb="00F2F2F2"/>
      <rgbColor rgb="00B7E4FF"/>
      <rgbColor rgb="00FFB7B7"/>
      <rgbColor rgb="00BCBCBC"/>
      <rgbColor rgb="00FFCC99"/>
      <rgbColor rgb="003366FF"/>
      <rgbColor rgb="0033CCCC"/>
      <rgbColor rgb="0099CC00"/>
      <rgbColor rgb="00D3DBDB"/>
      <rgbColor rgb="00FF9900"/>
      <rgbColor rgb="00FF6600"/>
      <rgbColor rgb="00666699"/>
      <rgbColor rgb="00A6A6A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styles" Target="styles.xml" /><Relationship Id="rId68" Type="http://schemas.openxmlformats.org/officeDocument/2006/relationships/sharedStrings" Target="sharedStrings.xml" /><Relationship Id="rId6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16.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5.png" /><Relationship Id="rId3" Type="http://schemas.openxmlformats.org/officeDocument/2006/relationships/image" Target="../media/image16.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16.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5.png" /><Relationship Id="rId3" Type="http://schemas.openxmlformats.org/officeDocument/2006/relationships/image" Target="../media/image16.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16.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5.png" /><Relationship Id="rId3" Type="http://schemas.openxmlformats.org/officeDocument/2006/relationships/image" Target="../media/image16.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16.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5.png" /><Relationship Id="rId3" Type="http://schemas.openxmlformats.org/officeDocument/2006/relationships/image" Target="../media/image16.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16.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16.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16.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16.png" /><Relationship Id="rId3" Type="http://schemas.openxmlformats.org/officeDocument/2006/relationships/image" Target="../media/image1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3.png" /><Relationship Id="rId3" Type="http://schemas.openxmlformats.org/officeDocument/2006/relationships/image" Target="../media/image1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5.png" /><Relationship Id="rId3" Type="http://schemas.openxmlformats.org/officeDocument/2006/relationships/image" Target="../media/image16.png" /></Relationships>
</file>

<file path=xl/drawings/_rels/drawing5.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3.png" /><Relationship Id="rId3" Type="http://schemas.openxmlformats.org/officeDocument/2006/relationships/image" Target="../media/image15.png" /><Relationship Id="rId4" Type="http://schemas.openxmlformats.org/officeDocument/2006/relationships/image" Target="../media/image16.png" /></Relationships>
</file>

<file path=xl/drawings/_rels/drawing6.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16.png" /></Relationships>
</file>

<file path=xl/drawings/_rels/drawing7.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5.png" /><Relationship Id="rId3" Type="http://schemas.openxmlformats.org/officeDocument/2006/relationships/image" Target="../media/image16.png" /></Relationships>
</file>

<file path=xl/drawings/_rels/drawing8.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16.png" /></Relationships>
</file>

<file path=xl/drawings/_rels/drawing9.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5.png" /><Relationship Id="rId3" Type="http://schemas.openxmlformats.org/officeDocument/2006/relationships/image" Target="../media/image16.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18</xdr:row>
      <xdr:rowOff>485775</xdr:rowOff>
    </xdr:from>
    <xdr:to>
      <xdr:col>3</xdr:col>
      <xdr:colOff>0</xdr:colOff>
      <xdr:row>113</xdr:row>
      <xdr:rowOff>0</xdr:rowOff>
    </xdr:to>
    <xdr:sp macro="[0]!Instruction.BlockClick">
      <xdr:nvSpPr>
        <xdr:cNvPr id="1" name="InstrBlock_8"/>
        <xdr:cNvSpPr>
          <a:spLocks/>
        </xdr:cNvSpPr>
      </xdr:nvSpPr>
      <xdr:spPr>
        <a:xfrm>
          <a:off x="219075" y="4305300"/>
          <a:ext cx="2066925" cy="457200"/>
        </a:xfrm>
        <a:prstGeom prst="rect">
          <a:avLst/>
        </a:prstGeom>
        <a:solidFill>
          <a:srgbClr val="F0F0F0"/>
        </a:solidFill>
        <a:ln w="9360"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latin typeface="Tahoma"/>
              <a:ea typeface="Tahoma"/>
              <a:cs typeface="Tahoma"/>
            </a:rPr>
            <a:t>Обновление</a:t>
          </a:r>
        </a:p>
      </xdr:txBody>
    </xdr:sp>
    <xdr:clientData/>
  </xdr:twoCellAnchor>
  <xdr:twoCellAnchor editAs="absolute">
    <xdr:from>
      <xdr:col>1</xdr:col>
      <xdr:colOff>0</xdr:colOff>
      <xdr:row>18</xdr:row>
      <xdr:rowOff>19050</xdr:rowOff>
    </xdr:from>
    <xdr:to>
      <xdr:col>3</xdr:col>
      <xdr:colOff>0</xdr:colOff>
      <xdr:row>18</xdr:row>
      <xdr:rowOff>485775</xdr:rowOff>
    </xdr:to>
    <xdr:sp macro="[0]!Instruction.BlockClick">
      <xdr:nvSpPr>
        <xdr:cNvPr id="2" name="InstrBlock_7"/>
        <xdr:cNvSpPr>
          <a:spLocks/>
        </xdr:cNvSpPr>
      </xdr:nvSpPr>
      <xdr:spPr>
        <a:xfrm>
          <a:off x="219075" y="3838575"/>
          <a:ext cx="2066925" cy="466725"/>
        </a:xfrm>
        <a:prstGeom prst="rect">
          <a:avLst/>
        </a:prstGeom>
        <a:solidFill>
          <a:srgbClr val="F0F0F0"/>
        </a:solidFill>
        <a:ln w="9360"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latin typeface="Tahoma"/>
              <a:ea typeface="Tahoma"/>
              <a:cs typeface="Tahoma"/>
            </a:rPr>
            <a:t>Консультации по работе с отчётом</a:t>
          </a:r>
        </a:p>
      </xdr:txBody>
    </xdr:sp>
    <xdr:clientData/>
  </xdr:twoCellAnchor>
  <xdr:twoCellAnchor editAs="absolute">
    <xdr:from>
      <xdr:col>1</xdr:col>
      <xdr:colOff>0</xdr:colOff>
      <xdr:row>15</xdr:row>
      <xdr:rowOff>123825</xdr:rowOff>
    </xdr:from>
    <xdr:to>
      <xdr:col>3</xdr:col>
      <xdr:colOff>0</xdr:colOff>
      <xdr:row>18</xdr:row>
      <xdr:rowOff>19050</xdr:rowOff>
    </xdr:to>
    <xdr:sp macro="[0]!Instruction.BlockClick">
      <xdr:nvSpPr>
        <xdr:cNvPr id="3" name="InstrBlock_6"/>
        <xdr:cNvSpPr>
          <a:spLocks/>
        </xdr:cNvSpPr>
      </xdr:nvSpPr>
      <xdr:spPr>
        <a:xfrm>
          <a:off x="219075" y="3371850"/>
          <a:ext cx="2066925" cy="466725"/>
        </a:xfrm>
        <a:prstGeom prst="rect">
          <a:avLst/>
        </a:prstGeom>
        <a:solidFill>
          <a:srgbClr val="F0F0F0"/>
        </a:solidFill>
        <a:ln w="9360"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47625</xdr:rowOff>
    </xdr:from>
    <xdr:to>
      <xdr:col>3</xdr:col>
      <xdr:colOff>0</xdr:colOff>
      <xdr:row>15</xdr:row>
      <xdr:rowOff>123825</xdr:rowOff>
    </xdr:to>
    <xdr:sp macro="[0]!Instruction.BlockClick">
      <xdr:nvSpPr>
        <xdr:cNvPr id="4" name="InstrBlock_5"/>
        <xdr:cNvSpPr>
          <a:spLocks/>
        </xdr:cNvSpPr>
      </xdr:nvSpPr>
      <xdr:spPr>
        <a:xfrm>
          <a:off x="219075" y="2914650"/>
          <a:ext cx="2066925" cy="457200"/>
        </a:xfrm>
        <a:prstGeom prst="rect">
          <a:avLst/>
        </a:prstGeom>
        <a:solidFill>
          <a:srgbClr val="F0F0F0"/>
        </a:solidFill>
        <a:ln w="9360" cmpd="sng">
          <a:solidFill>
            <a:srgbClr val="A6A6A6"/>
          </a:solidFill>
          <a:headEnd type="none"/>
          <a:tailEnd type="none"/>
        </a:ln>
      </xdr:spPr>
      <xdr:txBody>
        <a:bodyPr vertOverflow="clip" wrap="square" lIns="468000" tIns="46800" rIns="0" bIns="46800" anchor="ctr"/>
        <a:p>
          <a:pPr algn="l">
            <a:defRPr/>
          </a:pPr>
          <a:r>
            <a:rPr lang="en-US" cap="none" sz="1000" b="0" i="0" u="non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66675</xdr:rowOff>
    </xdr:from>
    <xdr:to>
      <xdr:col>3</xdr:col>
      <xdr:colOff>0</xdr:colOff>
      <xdr:row>13</xdr:row>
      <xdr:rowOff>47625</xdr:rowOff>
    </xdr:to>
    <xdr:sp macro="[0]!Instruction.BlockClick">
      <xdr:nvSpPr>
        <xdr:cNvPr id="5" name="InstrBlock_4"/>
        <xdr:cNvSpPr>
          <a:spLocks/>
        </xdr:cNvSpPr>
      </xdr:nvSpPr>
      <xdr:spPr>
        <a:xfrm>
          <a:off x="219075" y="2447925"/>
          <a:ext cx="2066925" cy="466725"/>
        </a:xfrm>
        <a:prstGeom prst="rect">
          <a:avLst/>
        </a:prstGeom>
        <a:solidFill>
          <a:srgbClr val="F0F0F0"/>
        </a:solidFill>
        <a:ln w="9360"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95250</xdr:rowOff>
    </xdr:from>
    <xdr:to>
      <xdr:col>3</xdr:col>
      <xdr:colOff>0</xdr:colOff>
      <xdr:row>12</xdr:row>
      <xdr:rowOff>66675</xdr:rowOff>
    </xdr:to>
    <xdr:sp macro="[0]!Instruction.BlockClick">
      <xdr:nvSpPr>
        <xdr:cNvPr id="6" name="InstrBlock_3"/>
        <xdr:cNvSpPr>
          <a:spLocks/>
        </xdr:cNvSpPr>
      </xdr:nvSpPr>
      <xdr:spPr>
        <a:xfrm>
          <a:off x="219075" y="1981200"/>
          <a:ext cx="2066925" cy="466725"/>
        </a:xfrm>
        <a:prstGeom prst="rect">
          <a:avLst/>
        </a:prstGeom>
        <a:solidFill>
          <a:srgbClr val="F0F0F0"/>
        </a:solidFill>
        <a:ln w="9360"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152400</xdr:rowOff>
    </xdr:from>
    <xdr:to>
      <xdr:col>3</xdr:col>
      <xdr:colOff>0</xdr:colOff>
      <xdr:row>10</xdr:row>
      <xdr:rowOff>95250</xdr:rowOff>
    </xdr:to>
    <xdr:sp macro="[0]!Instruction.BlockClick">
      <xdr:nvSpPr>
        <xdr:cNvPr id="7" name="InstrBlock_2"/>
        <xdr:cNvSpPr>
          <a:spLocks/>
        </xdr:cNvSpPr>
      </xdr:nvSpPr>
      <xdr:spPr>
        <a:xfrm>
          <a:off x="219075" y="1524000"/>
          <a:ext cx="2066925" cy="457200"/>
        </a:xfrm>
        <a:prstGeom prst="rect">
          <a:avLst/>
        </a:prstGeom>
        <a:solidFill>
          <a:srgbClr val="F0F0F0"/>
        </a:solidFill>
        <a:ln w="9360"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latin typeface="Tahoma"/>
              <a:ea typeface="Tahoma"/>
              <a:cs typeface="Tahoma"/>
            </a:rPr>
            <a:t>Условные обозначения</a:t>
          </a:r>
        </a:p>
      </xdr:txBody>
    </xdr:sp>
    <xdr:clientData/>
  </xdr:twoCellAnchor>
  <xdr:twoCellAnchor editAs="absolute">
    <xdr:from>
      <xdr:col>1</xdr:col>
      <xdr:colOff>0</xdr:colOff>
      <xdr:row>5</xdr:row>
      <xdr:rowOff>0</xdr:rowOff>
    </xdr:from>
    <xdr:to>
      <xdr:col>3</xdr:col>
      <xdr:colOff>0</xdr:colOff>
      <xdr:row>7</xdr:row>
      <xdr:rowOff>152400</xdr:rowOff>
    </xdr:to>
    <xdr:sp macro="[0]!Instruction.BlockClick">
      <xdr:nvSpPr>
        <xdr:cNvPr id="8" name="InstrBlock_1"/>
        <xdr:cNvSpPr>
          <a:spLocks/>
        </xdr:cNvSpPr>
      </xdr:nvSpPr>
      <xdr:spPr>
        <a:xfrm>
          <a:off x="219075" y="1057275"/>
          <a:ext cx="2066925" cy="466725"/>
        </a:xfrm>
        <a:prstGeom prst="rect">
          <a:avLst/>
        </a:prstGeom>
        <a:solidFill>
          <a:srgbClr val="FFC170"/>
        </a:solidFill>
        <a:ln w="9360"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latin typeface="Tahoma"/>
              <a:ea typeface="Tahoma"/>
              <a:cs typeface="Tahoma"/>
            </a:rPr>
            <a:t>Технические требования</a:t>
          </a:r>
        </a:p>
      </xdr:txBody>
    </xdr:sp>
    <xdr:clientData/>
  </xdr:twoCellAnchor>
  <xdr:twoCellAnchor editAs="absolute">
    <xdr:from>
      <xdr:col>1</xdr:col>
      <xdr:colOff>66675</xdr:colOff>
      <xdr:row>5</xdr:row>
      <xdr:rowOff>57150</xdr:rowOff>
    </xdr:from>
    <xdr:to>
      <xdr:col>1</xdr:col>
      <xdr:colOff>476250</xdr:colOff>
      <xdr:row>7</xdr:row>
      <xdr:rowOff>123825</xdr:rowOff>
    </xdr:to>
    <xdr:pic macro="[0]!Instruction.BlockClick">
      <xdr:nvPicPr>
        <xdr:cNvPr id="9" name="InstrImg_1"/>
        <xdr:cNvPicPr preferRelativeResize="1">
          <a:picLocks noChangeAspect="1"/>
        </xdr:cNvPicPr>
      </xdr:nvPicPr>
      <xdr:blipFill>
        <a:blip r:embed="rId1"/>
        <a:stretch>
          <a:fillRect/>
        </a:stretch>
      </xdr:blipFill>
      <xdr:spPr>
        <a:xfrm>
          <a:off x="285750" y="1114425"/>
          <a:ext cx="409575" cy="381000"/>
        </a:xfrm>
        <a:prstGeom prst="rect">
          <a:avLst/>
        </a:prstGeom>
        <a:blipFill>
          <a:blip r:embed=""/>
          <a:srcRect/>
          <a:stretch>
            <a:fillRect/>
          </a:stretch>
        </a:blipFill>
        <a:ln w="9525" cmpd="sng">
          <a:noFill/>
        </a:ln>
      </xdr:spPr>
    </xdr:pic>
    <xdr:clientData/>
  </xdr:twoCellAnchor>
  <xdr:twoCellAnchor editAs="absolute">
    <xdr:from>
      <xdr:col>1</xdr:col>
      <xdr:colOff>47625</xdr:colOff>
      <xdr:row>7</xdr:row>
      <xdr:rowOff>180975</xdr:rowOff>
    </xdr:from>
    <xdr:to>
      <xdr:col>1</xdr:col>
      <xdr:colOff>457200</xdr:colOff>
      <xdr:row>10</xdr:row>
      <xdr:rowOff>57150</xdr:rowOff>
    </xdr:to>
    <xdr:pic macro="[0]!Instruction.BlockClick">
      <xdr:nvPicPr>
        <xdr:cNvPr id="10" name="InstrImg_2"/>
        <xdr:cNvPicPr preferRelativeResize="1">
          <a:picLocks noChangeAspect="1"/>
        </xdr:cNvPicPr>
      </xdr:nvPicPr>
      <xdr:blipFill>
        <a:blip r:embed="rId2"/>
        <a:stretch>
          <a:fillRect/>
        </a:stretch>
      </xdr:blipFill>
      <xdr:spPr>
        <a:xfrm>
          <a:off x="266700" y="1552575"/>
          <a:ext cx="409575" cy="390525"/>
        </a:xfrm>
        <a:prstGeom prst="rect">
          <a:avLst/>
        </a:prstGeom>
        <a:blipFill>
          <a:blip r:embed=""/>
          <a:srcRect/>
          <a:stretch>
            <a:fillRect/>
          </a:stretch>
        </a:blipFill>
        <a:ln w="9525" cmpd="sng">
          <a:noFill/>
        </a:ln>
      </xdr:spPr>
    </xdr:pic>
    <xdr:clientData/>
  </xdr:twoCellAnchor>
  <xdr:twoCellAnchor editAs="absolute">
    <xdr:from>
      <xdr:col>1</xdr:col>
      <xdr:colOff>47625</xdr:colOff>
      <xdr:row>10</xdr:row>
      <xdr:rowOff>133350</xdr:rowOff>
    </xdr:from>
    <xdr:to>
      <xdr:col>1</xdr:col>
      <xdr:colOff>457200</xdr:colOff>
      <xdr:row>12</xdr:row>
      <xdr:rowOff>38100</xdr:rowOff>
    </xdr:to>
    <xdr:pic macro="[0]!Instruction.BlockClick">
      <xdr:nvPicPr>
        <xdr:cNvPr id="11" name="InstrImg_3"/>
        <xdr:cNvPicPr preferRelativeResize="1">
          <a:picLocks noChangeAspect="1"/>
        </xdr:cNvPicPr>
      </xdr:nvPicPr>
      <xdr:blipFill>
        <a:blip r:embed="rId3"/>
        <a:stretch>
          <a:fillRect/>
        </a:stretch>
      </xdr:blipFill>
      <xdr:spPr>
        <a:xfrm>
          <a:off x="266700" y="2019300"/>
          <a:ext cx="409575" cy="400050"/>
        </a:xfrm>
        <a:prstGeom prst="rect">
          <a:avLst/>
        </a:prstGeom>
        <a:blipFill>
          <a:blip r:embed=""/>
          <a:srcRect/>
          <a:stretch>
            <a:fillRect/>
          </a:stretch>
        </a:blipFill>
        <a:ln w="9525" cmpd="sng">
          <a:noFill/>
        </a:ln>
      </xdr:spPr>
    </xdr:pic>
    <xdr:clientData/>
  </xdr:twoCellAnchor>
  <xdr:twoCellAnchor editAs="absolute">
    <xdr:from>
      <xdr:col>1</xdr:col>
      <xdr:colOff>47625</xdr:colOff>
      <xdr:row>12</xdr:row>
      <xdr:rowOff>114300</xdr:rowOff>
    </xdr:from>
    <xdr:to>
      <xdr:col>1</xdr:col>
      <xdr:colOff>457200</xdr:colOff>
      <xdr:row>13</xdr:row>
      <xdr:rowOff>28575</xdr:rowOff>
    </xdr:to>
    <xdr:pic macro="[0]!Instruction.BlockClick">
      <xdr:nvPicPr>
        <xdr:cNvPr id="12" name="InstrImg_4"/>
        <xdr:cNvPicPr preferRelativeResize="1">
          <a:picLocks noChangeAspect="1"/>
        </xdr:cNvPicPr>
      </xdr:nvPicPr>
      <xdr:blipFill>
        <a:blip r:embed="rId4"/>
        <a:stretch>
          <a:fillRect/>
        </a:stretch>
      </xdr:blipFill>
      <xdr:spPr>
        <a:xfrm>
          <a:off x="266700" y="2495550"/>
          <a:ext cx="409575" cy="400050"/>
        </a:xfrm>
        <a:prstGeom prst="rect">
          <a:avLst/>
        </a:prstGeom>
        <a:blipFill>
          <a:blip r:embed=""/>
          <a:srcRect/>
          <a:stretch>
            <a:fillRect/>
          </a:stretch>
        </a:blipFill>
        <a:ln w="9525" cmpd="sng">
          <a:noFill/>
        </a:ln>
      </xdr:spPr>
    </xdr:pic>
    <xdr:clientData/>
  </xdr:twoCellAnchor>
  <xdr:twoCellAnchor editAs="absolute">
    <xdr:from>
      <xdr:col>1</xdr:col>
      <xdr:colOff>47625</xdr:colOff>
      <xdr:row>13</xdr:row>
      <xdr:rowOff>95250</xdr:rowOff>
    </xdr:from>
    <xdr:to>
      <xdr:col>1</xdr:col>
      <xdr:colOff>457200</xdr:colOff>
      <xdr:row>15</xdr:row>
      <xdr:rowOff>95250</xdr:rowOff>
    </xdr:to>
    <xdr:pic macro="[0]!Instruction.BlockClick">
      <xdr:nvPicPr>
        <xdr:cNvPr id="13" name="InstrImg_5"/>
        <xdr:cNvPicPr preferRelativeResize="1">
          <a:picLocks noChangeAspect="1"/>
        </xdr:cNvPicPr>
      </xdr:nvPicPr>
      <xdr:blipFill>
        <a:blip r:embed="rId5"/>
        <a:stretch>
          <a:fillRect/>
        </a:stretch>
      </xdr:blipFill>
      <xdr:spPr>
        <a:xfrm>
          <a:off x="266700" y="2962275"/>
          <a:ext cx="409575" cy="381000"/>
        </a:xfrm>
        <a:prstGeom prst="rect">
          <a:avLst/>
        </a:prstGeom>
        <a:blipFill>
          <a:blip r:embed=""/>
          <a:srcRect/>
          <a:stretch>
            <a:fillRect/>
          </a:stretch>
        </a:blipFill>
        <a:ln w="9525" cmpd="sng">
          <a:noFill/>
        </a:ln>
      </xdr:spPr>
    </xdr:pic>
    <xdr:clientData/>
  </xdr:twoCellAnchor>
  <xdr:twoCellAnchor editAs="absolute">
    <xdr:from>
      <xdr:col>1</xdr:col>
      <xdr:colOff>66675</xdr:colOff>
      <xdr:row>16</xdr:row>
      <xdr:rowOff>0</xdr:rowOff>
    </xdr:from>
    <xdr:to>
      <xdr:col>1</xdr:col>
      <xdr:colOff>476250</xdr:colOff>
      <xdr:row>18</xdr:row>
      <xdr:rowOff>0</xdr:rowOff>
    </xdr:to>
    <xdr:pic macro="[0]!Instruction.BlockClick">
      <xdr:nvPicPr>
        <xdr:cNvPr id="14" name="InstrImg_6"/>
        <xdr:cNvPicPr preferRelativeResize="1">
          <a:picLocks noChangeAspect="1"/>
        </xdr:cNvPicPr>
      </xdr:nvPicPr>
      <xdr:blipFill>
        <a:blip r:embed="rId6"/>
        <a:stretch>
          <a:fillRect/>
        </a:stretch>
      </xdr:blipFill>
      <xdr:spPr>
        <a:xfrm>
          <a:off x="285750" y="3438525"/>
          <a:ext cx="409575" cy="381000"/>
        </a:xfrm>
        <a:prstGeom prst="rect">
          <a:avLst/>
        </a:prstGeom>
        <a:blipFill>
          <a:blip r:embed=""/>
          <a:srcRect/>
          <a:stretch>
            <a:fillRect/>
          </a:stretch>
        </a:blipFill>
        <a:ln w="9525" cmpd="sng">
          <a:noFill/>
        </a:ln>
      </xdr:spPr>
    </xdr:pic>
    <xdr:clientData/>
  </xdr:twoCellAnchor>
  <xdr:twoCellAnchor editAs="absolute">
    <xdr:from>
      <xdr:col>1</xdr:col>
      <xdr:colOff>85725</xdr:colOff>
      <xdr:row>18</xdr:row>
      <xdr:rowOff>95250</xdr:rowOff>
    </xdr:from>
    <xdr:to>
      <xdr:col>1</xdr:col>
      <xdr:colOff>495300</xdr:colOff>
      <xdr:row>18</xdr:row>
      <xdr:rowOff>457200</xdr:rowOff>
    </xdr:to>
    <xdr:pic macro="[0]!Instruction.BlockClick">
      <xdr:nvPicPr>
        <xdr:cNvPr id="15" name="InstrImg_7"/>
        <xdr:cNvPicPr preferRelativeResize="1">
          <a:picLocks noChangeAspect="1"/>
        </xdr:cNvPicPr>
      </xdr:nvPicPr>
      <xdr:blipFill>
        <a:blip r:embed="rId7"/>
        <a:stretch>
          <a:fillRect/>
        </a:stretch>
      </xdr:blipFill>
      <xdr:spPr>
        <a:xfrm>
          <a:off x="304800" y="3914775"/>
          <a:ext cx="409575" cy="361950"/>
        </a:xfrm>
        <a:prstGeom prst="rect">
          <a:avLst/>
        </a:prstGeom>
        <a:blipFill>
          <a:blip r:embed=""/>
          <a:srcRect/>
          <a:stretch>
            <a:fillRect/>
          </a:stretch>
        </a:blipFill>
        <a:ln w="9525" cmpd="sng">
          <a:noFill/>
        </a:ln>
      </xdr:spPr>
    </xdr:pic>
    <xdr:clientData/>
  </xdr:twoCellAnchor>
  <xdr:twoCellAnchor editAs="absolute">
    <xdr:from>
      <xdr:col>1</xdr:col>
      <xdr:colOff>19050</xdr:colOff>
      <xdr:row>18</xdr:row>
      <xdr:rowOff>514350</xdr:rowOff>
    </xdr:from>
    <xdr:to>
      <xdr:col>1</xdr:col>
      <xdr:colOff>476250</xdr:colOff>
      <xdr:row>113</xdr:row>
      <xdr:rowOff>19050</xdr:rowOff>
    </xdr:to>
    <xdr:pic macro="[0]!Instruction.BlockClick">
      <xdr:nvPicPr>
        <xdr:cNvPr id="16" name="InstrImg_8"/>
        <xdr:cNvPicPr preferRelativeResize="1">
          <a:picLocks noChangeAspect="1"/>
        </xdr:cNvPicPr>
      </xdr:nvPicPr>
      <xdr:blipFill>
        <a:blip r:embed="rId8"/>
        <a:stretch>
          <a:fillRect/>
        </a:stretch>
      </xdr:blipFill>
      <xdr:spPr>
        <a:xfrm>
          <a:off x="238125" y="4333875"/>
          <a:ext cx="457200" cy="447675"/>
        </a:xfrm>
        <a:prstGeom prst="rect">
          <a:avLst/>
        </a:prstGeom>
        <a:blipFill>
          <a:blip r:embed=""/>
          <a:srcRect/>
          <a:stretch>
            <a:fillRect/>
          </a:stretch>
        </a:blipFill>
        <a:ln w="9525" cmpd="sng">
          <a:noFill/>
        </a:ln>
      </xdr:spPr>
    </xdr:pic>
    <xdr:clientData/>
  </xdr:twoCellAnchor>
  <xdr:twoCellAnchor editAs="absolute">
    <xdr:from>
      <xdr:col>2</xdr:col>
      <xdr:colOff>228600</xdr:colOff>
      <xdr:row>2</xdr:row>
      <xdr:rowOff>9525</xdr:rowOff>
    </xdr:from>
    <xdr:to>
      <xdr:col>2</xdr:col>
      <xdr:colOff>1390650</xdr:colOff>
      <xdr:row>2</xdr:row>
      <xdr:rowOff>219075</xdr:rowOff>
    </xdr:to>
    <xdr:sp>
      <xdr:nvSpPr>
        <xdr:cNvPr id="17" name="cmdAct_1"/>
        <xdr:cNvSpPr>
          <a:spLocks/>
        </xdr:cNvSpPr>
      </xdr:nvSpPr>
      <xdr:spPr>
        <a:xfrm>
          <a:off x="1028700" y="257175"/>
          <a:ext cx="1162050" cy="209550"/>
        </a:xfrm>
        <a:prstGeom prst="rect">
          <a:avLst/>
        </a:prstGeom>
        <a:solidFill>
          <a:srgbClr val="B3FFD9"/>
        </a:solidFill>
        <a:ln w="9360" cmpd="sng">
          <a:noFill/>
        </a:ln>
      </xdr:spPr>
      <xdr:txBody>
        <a:bodyPr vertOverflow="clip" wrap="square" lIns="360000" tIns="36000" rIns="36000" bIns="36000" anchor="ctr"/>
        <a:p>
          <a:pPr algn="l">
            <a:defRPr/>
          </a:pPr>
          <a:r>
            <a:rPr lang="en-US" cap="none" sz="1000" b="0" i="0" u="none" baseline="0">
              <a:solidFill>
                <a:srgbClr val="000000"/>
              </a:solidFill>
              <a:latin typeface="Tahoma"/>
              <a:ea typeface="Tahoma"/>
              <a:cs typeface="Tahoma"/>
            </a:rPr>
            <a:t>Актуальна</a:t>
          </a:r>
        </a:p>
      </xdr:txBody>
    </xdr:sp>
    <xdr:clientData/>
  </xdr:twoCellAnchor>
  <xdr:twoCellAnchor editAs="absolute">
    <xdr:from>
      <xdr:col>2</xdr:col>
      <xdr:colOff>200025</xdr:colOff>
      <xdr:row>1</xdr:row>
      <xdr:rowOff>114300</xdr:rowOff>
    </xdr:from>
    <xdr:to>
      <xdr:col>2</xdr:col>
      <xdr:colOff>504825</xdr:colOff>
      <xdr:row>4</xdr:row>
      <xdr:rowOff>19050</xdr:rowOff>
    </xdr:to>
    <xdr:pic>
      <xdr:nvPicPr>
        <xdr:cNvPr id="18" name="cmdAct_2"/>
        <xdr:cNvPicPr preferRelativeResize="1">
          <a:picLocks noChangeAspect="1"/>
        </xdr:cNvPicPr>
      </xdr:nvPicPr>
      <xdr:blipFill>
        <a:blip r:embed="rId9"/>
        <a:stretch>
          <a:fillRect/>
        </a:stretch>
      </xdr:blipFill>
      <xdr:spPr>
        <a:xfrm>
          <a:off x="1000125" y="152400"/>
          <a:ext cx="304800" cy="381000"/>
        </a:xfrm>
        <a:prstGeom prst="rect">
          <a:avLst/>
        </a:prstGeom>
        <a:blipFill>
          <a:blip r:embed=""/>
          <a:srcRect/>
          <a:stretch>
            <a:fillRect/>
          </a:stretch>
        </a:blipFill>
        <a:ln w="9525" cmpd="sng">
          <a:noFill/>
        </a:ln>
      </xdr:spPr>
    </xdr:pic>
    <xdr:clientData/>
  </xdr:twoCellAnchor>
  <xdr:twoCellAnchor editAs="absolute">
    <xdr:from>
      <xdr:col>2</xdr:col>
      <xdr:colOff>228600</xdr:colOff>
      <xdr:row>2</xdr:row>
      <xdr:rowOff>9525</xdr:rowOff>
    </xdr:from>
    <xdr:to>
      <xdr:col>4</xdr:col>
      <xdr:colOff>85725</xdr:colOff>
      <xdr:row>2</xdr:row>
      <xdr:rowOff>219075</xdr:rowOff>
    </xdr:to>
    <xdr:sp macro="[0]!Instruction.cmdGetUpdate_Click">
      <xdr:nvSpPr>
        <xdr:cNvPr id="19" name="cmdNoAct_1" hidden="1"/>
        <xdr:cNvSpPr>
          <a:spLocks/>
        </xdr:cNvSpPr>
      </xdr:nvSpPr>
      <xdr:spPr>
        <a:xfrm>
          <a:off x="1028700" y="257175"/>
          <a:ext cx="1628775" cy="209550"/>
        </a:xfrm>
        <a:prstGeom prst="rect">
          <a:avLst/>
        </a:prstGeom>
        <a:solidFill>
          <a:srgbClr val="FF5050"/>
        </a:solidFill>
        <a:ln w="9360" cmpd="sng">
          <a:noFill/>
        </a:ln>
      </xdr:spPr>
      <xdr:txBody>
        <a:bodyPr vertOverflow="clip" wrap="square" lIns="288000" tIns="36000" rIns="0" bIns="36000" anchor="ctr"/>
        <a:p>
          <a:pPr algn="l">
            <a:defRPr/>
          </a:pPr>
          <a:r>
            <a:rPr lang="en-US" cap="none" sz="1000" b="0" i="0" u="none" baseline="0">
              <a:solidFill>
                <a:srgbClr val="FFFFFF"/>
              </a:solidFill>
              <a:latin typeface="Tahoma"/>
              <a:ea typeface="Tahoma"/>
              <a:cs typeface="Tahoma"/>
            </a:rPr>
            <a:t>Требуется обновление</a:t>
          </a:r>
        </a:p>
      </xdr:txBody>
    </xdr:sp>
    <xdr:clientData/>
  </xdr:twoCellAnchor>
  <xdr:twoCellAnchor>
    <xdr:from>
      <xdr:col>2</xdr:col>
      <xdr:colOff>247650</xdr:colOff>
      <xdr:row>1</xdr:row>
      <xdr:rowOff>200025</xdr:rowOff>
    </xdr:from>
    <xdr:to>
      <xdr:col>2</xdr:col>
      <xdr:colOff>504825</xdr:colOff>
      <xdr:row>3</xdr:row>
      <xdr:rowOff>9525</xdr:rowOff>
    </xdr:to>
    <xdr:pic>
      <xdr:nvPicPr>
        <xdr:cNvPr id="20" name="cmdNoAct_2" hidden="1"/>
        <xdr:cNvPicPr preferRelativeResize="1">
          <a:picLocks noChangeAspect="1"/>
        </xdr:cNvPicPr>
      </xdr:nvPicPr>
      <xdr:blipFill>
        <a:blip r:embed="rId10"/>
        <a:stretch>
          <a:fillRect/>
        </a:stretch>
      </xdr:blipFill>
      <xdr:spPr>
        <a:xfrm>
          <a:off x="1047750" y="238125"/>
          <a:ext cx="266700" cy="247650"/>
        </a:xfrm>
        <a:prstGeom prst="rect">
          <a:avLst/>
        </a:prstGeom>
        <a:blipFill>
          <a:blip r:embed=""/>
          <a:srcRect/>
          <a:stretch>
            <a:fillRect/>
          </a:stretch>
        </a:blipFill>
        <a:ln w="9525" cmpd="sng">
          <a:noFill/>
        </a:ln>
      </xdr:spPr>
    </xdr:pic>
    <xdr:clientData/>
  </xdr:twoCellAnchor>
  <xdr:twoCellAnchor editAs="absolute">
    <xdr:from>
      <xdr:col>2</xdr:col>
      <xdr:colOff>228600</xdr:colOff>
      <xdr:row>2</xdr:row>
      <xdr:rowOff>0</xdr:rowOff>
    </xdr:from>
    <xdr:to>
      <xdr:col>4</xdr:col>
      <xdr:colOff>142875</xdr:colOff>
      <xdr:row>2</xdr:row>
      <xdr:rowOff>219075</xdr:rowOff>
    </xdr:to>
    <xdr:sp>
      <xdr:nvSpPr>
        <xdr:cNvPr id="21" name="cmdNoInet_1" hidden="1"/>
        <xdr:cNvSpPr>
          <a:spLocks/>
        </xdr:cNvSpPr>
      </xdr:nvSpPr>
      <xdr:spPr>
        <a:xfrm>
          <a:off x="1028700" y="247650"/>
          <a:ext cx="1685925" cy="219075"/>
        </a:xfrm>
        <a:prstGeom prst="rect">
          <a:avLst/>
        </a:prstGeom>
        <a:solidFill>
          <a:srgbClr val="FFCC66"/>
        </a:solidFill>
        <a:ln w="9360" cmpd="sng">
          <a:noFill/>
        </a:ln>
      </xdr:spPr>
      <xdr:txBody>
        <a:bodyPr vertOverflow="clip" wrap="square" lIns="288000" tIns="36000" rIns="0" bIns="36000" anchor="ctr"/>
        <a:p>
          <a:pPr algn="l">
            <a:defRPr/>
          </a:pPr>
          <a:r>
            <a:rPr lang="en-US" cap="none" sz="1000" b="0" i="0" u="none" baseline="0">
              <a:solidFill>
                <a:srgbClr val="000000"/>
              </a:solidFill>
              <a:latin typeface="Tahoma"/>
              <a:ea typeface="Tahoma"/>
              <a:cs typeface="Tahoma"/>
            </a:rPr>
            <a:t>Ошибка подключения</a:t>
          </a:r>
        </a:p>
      </xdr:txBody>
    </xdr:sp>
    <xdr:clientData/>
  </xdr:twoCellAnchor>
  <xdr:twoCellAnchor editAs="absolute">
    <xdr:from>
      <xdr:col>2</xdr:col>
      <xdr:colOff>219075</xdr:colOff>
      <xdr:row>1</xdr:row>
      <xdr:rowOff>133350</xdr:rowOff>
    </xdr:from>
    <xdr:to>
      <xdr:col>2</xdr:col>
      <xdr:colOff>485775</xdr:colOff>
      <xdr:row>4</xdr:row>
      <xdr:rowOff>38100</xdr:rowOff>
    </xdr:to>
    <xdr:sp>
      <xdr:nvSpPr>
        <xdr:cNvPr id="22" name="cmdNoInet_2" hidden="1"/>
        <xdr:cNvSpPr>
          <a:spLocks/>
        </xdr:cNvSpPr>
      </xdr:nvSpPr>
      <xdr:spPr>
        <a:xfrm>
          <a:off x="1019175" y="171450"/>
          <a:ext cx="266700" cy="381000"/>
        </a:xfrm>
        <a:prstGeom prst="rect">
          <a:avLst/>
        </a:prstGeom>
        <a:noFill/>
        <a:ln w="9525" cmpd="sng">
          <a:noFill/>
        </a:ln>
      </xdr:spPr>
      <xdr:txBody>
        <a:bodyPr vertOverflow="clip" wrap="square" lIns="90000" tIns="45000" rIns="90000" bIns="45000"/>
        <a:p>
          <a:pPr algn="l">
            <a:defRPr/>
          </a:pPr>
          <a:r>
            <a:rPr lang="en-US" cap="none" sz="1800" b="1" i="0" u="none" baseline="0">
              <a:solidFill>
                <a:srgbClr val="FFFFFF"/>
              </a:solidFill>
            </a:rPr>
            <a: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5</xdr:col>
      <xdr:colOff>9525</xdr:colOff>
      <xdr:row>1</xdr:row>
      <xdr:rowOff>247650</xdr:rowOff>
    </xdr:to>
    <xdr:pic macro="[0]!modThisWorkbook.Freeze_Panes">
      <xdr:nvPicPr>
        <xdr:cNvPr id="1" name="FREEZE_PANES"/>
        <xdr:cNvPicPr preferRelativeResize="1">
          <a:picLocks noChangeAspect="1"/>
        </xdr:cNvPicPr>
      </xdr:nvPicPr>
      <xdr:blipFill>
        <a:blip r:embed="rId1"/>
        <a:stretch>
          <a:fillRect/>
        </a:stretch>
      </xdr:blipFill>
      <xdr:spPr>
        <a:xfrm>
          <a:off x="0" y="38100"/>
          <a:ext cx="257175" cy="247650"/>
        </a:xfrm>
        <a:prstGeom prst="rect">
          <a:avLst/>
        </a:prstGeom>
        <a:blipFill>
          <a:blip r:embed=""/>
          <a:srcRect/>
          <a:stretch>
            <a:fillRect/>
          </a:stretch>
        </a:blipFill>
        <a:ln w="9525" cmpd="sng">
          <a:noFill/>
        </a:ln>
      </xdr:spPr>
    </xdr:pic>
    <xdr:clientData/>
  </xdr:twoCellAnchor>
  <xdr:twoCellAnchor editAs="absolute">
    <xdr:from>
      <xdr:col>1</xdr:col>
      <xdr:colOff>0</xdr:colOff>
      <xdr:row>1</xdr:row>
      <xdr:rowOff>0</xdr:rowOff>
    </xdr:from>
    <xdr:to>
      <xdr:col>5</xdr:col>
      <xdr:colOff>0</xdr:colOff>
      <xdr:row>1</xdr:row>
      <xdr:rowOff>247650</xdr:rowOff>
    </xdr:to>
    <xdr:pic macro="[0]!modThisWorkbook.Freeze_Panes">
      <xdr:nvPicPr>
        <xdr:cNvPr id="2" name="UNFREEZE_PANES" hidden="1"/>
        <xdr:cNvPicPr preferRelativeResize="1">
          <a:picLocks noChangeAspect="1"/>
        </xdr:cNvPicPr>
      </xdr:nvPicPr>
      <xdr:blipFill>
        <a:blip r:embed="rId2"/>
        <a:stretch>
          <a:fillRect/>
        </a:stretch>
      </xdr:blipFill>
      <xdr:spPr>
        <a:xfrm>
          <a:off x="0" y="38100"/>
          <a:ext cx="247650" cy="247650"/>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xdr:row>
      <xdr:rowOff>9525</xdr:rowOff>
    </xdr:from>
    <xdr:to>
      <xdr:col>9</xdr:col>
      <xdr:colOff>238125</xdr:colOff>
      <xdr:row>4</xdr:row>
      <xdr:rowOff>161925</xdr:rowOff>
    </xdr:to>
    <xdr:grpSp>
      <xdr:nvGrpSpPr>
        <xdr:cNvPr id="1" name="shCalendar"/>
        <xdr:cNvGrpSpPr>
          <a:grpSpLocks/>
        </xdr:cNvGrpSpPr>
      </xdr:nvGrpSpPr>
      <xdr:grpSpPr>
        <a:xfrm>
          <a:off x="276225" y="9525"/>
          <a:ext cx="200025" cy="190500"/>
          <a:chOff x="409" y="15"/>
          <a:chExt cx="299" cy="298"/>
        </a:xfrm>
        <a:solidFill>
          <a:srgbClr val="FFFFFF"/>
        </a:solidFill>
      </xdr:grpSpPr>
      <xdr:sp macro="[0]!modfrmDateChoose.CalendarShow">
        <xdr:nvSpPr>
          <xdr:cNvPr id="2" name="shCalendar_bck" hidden="1"/>
          <xdr:cNvSpPr>
            <a:spLocks/>
          </xdr:cNvSpPr>
        </xdr:nvSpPr>
        <xdr:spPr>
          <a:xfrm>
            <a:off x="409" y="15"/>
            <a:ext cx="298" cy="298"/>
          </a:xfrm>
          <a:prstGeom prst="rect">
            <a:avLst/>
          </a:prstGeom>
          <a:solidFill>
            <a:srgbClr val="7F7F7F"/>
          </a:solidFill>
          <a:ln w="3240" cmpd="sng">
            <a:solidFill>
              <a:srgbClr val="595959"/>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pic macro="[0]!modfrmDateChoose.CalendarShow">
        <xdr:nvPicPr>
          <xdr:cNvPr id="3" name="shCalendar_1" hidden="1"/>
          <xdr:cNvPicPr preferRelativeResize="1">
            <a:picLocks noChangeAspect="1"/>
          </xdr:cNvPicPr>
        </xdr:nvPicPr>
        <xdr:blipFill>
          <a:blip r:embed="rId1"/>
          <a:stretch>
            <a:fillRect/>
          </a:stretch>
        </xdr:blipFill>
        <xdr:spPr>
          <a:xfrm>
            <a:off x="489" y="99"/>
            <a:ext cx="138" cy="152"/>
          </a:xfrm>
          <a:prstGeom prst="rect">
            <a:avLst/>
          </a:prstGeom>
          <a:blipFill>
            <a:blip r:embed=""/>
            <a:srcRect/>
            <a:stretch>
              <a:fillRect/>
            </a:stretch>
          </a:blipFill>
          <a:ln w="3240" cmpd="sng">
            <a:solidFill>
              <a:srgbClr val="D9D9D9"/>
            </a:solidFill>
            <a:headEnd type="none"/>
            <a:tailEnd type="none"/>
          </a:ln>
        </xdr:spPr>
      </xdr:pic>
    </xdr:grpSp>
    <xdr:clientData/>
  </xdr:twoCellAnchor>
  <xdr:twoCellAnchor editAs="absolute">
    <xdr:from>
      <xdr:col>10</xdr:col>
      <xdr:colOff>0</xdr:colOff>
      <xdr:row>4</xdr:row>
      <xdr:rowOff>0</xdr:rowOff>
    </xdr:from>
    <xdr:to>
      <xdr:col>11</xdr:col>
      <xdr:colOff>9525</xdr:colOff>
      <xdr:row>4</xdr:row>
      <xdr:rowOff>247650</xdr:rowOff>
    </xdr:to>
    <xdr:pic macro="[0]!modThisWorkbook.Freeze_Panes">
      <xdr:nvPicPr>
        <xdr:cNvPr id="4" name="FREEZE_PANES"/>
        <xdr:cNvPicPr preferRelativeResize="1">
          <a:picLocks noChangeAspect="1"/>
        </xdr:cNvPicPr>
      </xdr:nvPicPr>
      <xdr:blipFill>
        <a:blip r:embed="rId2"/>
        <a:stretch>
          <a:fillRect/>
        </a:stretch>
      </xdr:blipFill>
      <xdr:spPr>
        <a:xfrm>
          <a:off x="495300" y="38100"/>
          <a:ext cx="257175" cy="247650"/>
        </a:xfrm>
        <a:prstGeom prst="rect">
          <a:avLst/>
        </a:prstGeom>
        <a:blipFill>
          <a:blip r:embed=""/>
          <a:srcRect/>
          <a:stretch>
            <a:fillRect/>
          </a:stretch>
        </a:blipFill>
        <a:ln w="9525" cmpd="sng">
          <a:noFill/>
        </a:ln>
      </xdr:spPr>
    </xdr:pic>
    <xdr:clientData/>
  </xdr:twoCellAnchor>
  <xdr:twoCellAnchor editAs="absolute">
    <xdr:from>
      <xdr:col>10</xdr:col>
      <xdr:colOff>0</xdr:colOff>
      <xdr:row>4</xdr:row>
      <xdr:rowOff>0</xdr:rowOff>
    </xdr:from>
    <xdr:to>
      <xdr:col>11</xdr:col>
      <xdr:colOff>0</xdr:colOff>
      <xdr:row>4</xdr:row>
      <xdr:rowOff>247650</xdr:rowOff>
    </xdr:to>
    <xdr:pic macro="[0]!modThisWorkbook.Freeze_Panes">
      <xdr:nvPicPr>
        <xdr:cNvPr id="5" name="UNFREEZE_PANES" hidden="1"/>
        <xdr:cNvPicPr preferRelativeResize="1">
          <a:picLocks noChangeAspect="1"/>
        </xdr:cNvPicPr>
      </xdr:nvPicPr>
      <xdr:blipFill>
        <a:blip r:embed="rId3"/>
        <a:stretch>
          <a:fillRect/>
        </a:stretch>
      </xdr:blipFill>
      <xdr:spPr>
        <a:xfrm>
          <a:off x="495300" y="38100"/>
          <a:ext cx="247650" cy="247650"/>
        </a:xfrm>
        <a:prstGeom prst="rect">
          <a:avLst/>
        </a:prstGeom>
        <a:blipFill>
          <a:blip r:embed=""/>
          <a:srcRect/>
          <a:stretch>
            <a:fillRect/>
          </a:stretch>
        </a:blip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5</xdr:col>
      <xdr:colOff>9525</xdr:colOff>
      <xdr:row>1</xdr:row>
      <xdr:rowOff>247650</xdr:rowOff>
    </xdr:to>
    <xdr:pic macro="[0]!modThisWorkbook.Freeze_Panes">
      <xdr:nvPicPr>
        <xdr:cNvPr id="1" name="FREEZE_PANES"/>
        <xdr:cNvPicPr preferRelativeResize="1">
          <a:picLocks noChangeAspect="1"/>
        </xdr:cNvPicPr>
      </xdr:nvPicPr>
      <xdr:blipFill>
        <a:blip r:embed="rId1"/>
        <a:stretch>
          <a:fillRect/>
        </a:stretch>
      </xdr:blipFill>
      <xdr:spPr>
        <a:xfrm>
          <a:off x="0" y="38100"/>
          <a:ext cx="257175" cy="247650"/>
        </a:xfrm>
        <a:prstGeom prst="rect">
          <a:avLst/>
        </a:prstGeom>
        <a:blipFill>
          <a:blip r:embed=""/>
          <a:srcRect/>
          <a:stretch>
            <a:fillRect/>
          </a:stretch>
        </a:blipFill>
        <a:ln w="9525" cmpd="sng">
          <a:noFill/>
        </a:ln>
      </xdr:spPr>
    </xdr:pic>
    <xdr:clientData/>
  </xdr:twoCellAnchor>
  <xdr:twoCellAnchor editAs="absolute">
    <xdr:from>
      <xdr:col>1</xdr:col>
      <xdr:colOff>0</xdr:colOff>
      <xdr:row>1</xdr:row>
      <xdr:rowOff>0</xdr:rowOff>
    </xdr:from>
    <xdr:to>
      <xdr:col>5</xdr:col>
      <xdr:colOff>0</xdr:colOff>
      <xdr:row>1</xdr:row>
      <xdr:rowOff>247650</xdr:rowOff>
    </xdr:to>
    <xdr:pic macro="[0]!modThisWorkbook.Freeze_Panes">
      <xdr:nvPicPr>
        <xdr:cNvPr id="2" name="UNFREEZE_PANES" hidden="1"/>
        <xdr:cNvPicPr preferRelativeResize="1">
          <a:picLocks noChangeAspect="1"/>
        </xdr:cNvPicPr>
      </xdr:nvPicPr>
      <xdr:blipFill>
        <a:blip r:embed="rId2"/>
        <a:stretch>
          <a:fillRect/>
        </a:stretch>
      </xdr:blipFill>
      <xdr:spPr>
        <a:xfrm>
          <a:off x="0" y="38100"/>
          <a:ext cx="247650" cy="247650"/>
        </a:xfrm>
        <a:prstGeom prst="rect">
          <a:avLst/>
        </a:prstGeom>
        <a:blipFill>
          <a:blip r:embed=""/>
          <a:srcRect/>
          <a:stretch>
            <a:fillRect/>
          </a:stretch>
        </a:blip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69</xdr:col>
      <xdr:colOff>38100</xdr:colOff>
      <xdr:row>31</xdr:row>
      <xdr:rowOff>0</xdr:rowOff>
    </xdr:from>
    <xdr:to>
      <xdr:col>69</xdr:col>
      <xdr:colOff>247650</xdr:colOff>
      <xdr:row>31</xdr:row>
      <xdr:rowOff>190500</xdr:rowOff>
    </xdr:to>
    <xdr:grpSp>
      <xdr:nvGrpSpPr>
        <xdr:cNvPr id="1" name="shCalendar"/>
        <xdr:cNvGrpSpPr>
          <a:grpSpLocks/>
        </xdr:cNvGrpSpPr>
      </xdr:nvGrpSpPr>
      <xdr:grpSpPr>
        <a:xfrm>
          <a:off x="34318575" y="6772275"/>
          <a:ext cx="200025" cy="190500"/>
          <a:chOff x="50482" y="10519"/>
          <a:chExt cx="299" cy="299"/>
        </a:xfrm>
        <a:solidFill>
          <a:srgbClr val="FFFFFF"/>
        </a:solidFill>
      </xdr:grpSpPr>
      <xdr:sp macro="[0]!modfrmDateChoose.CalendarShow">
        <xdr:nvSpPr>
          <xdr:cNvPr id="2" name="shCalendar_bck" hidden="1"/>
          <xdr:cNvSpPr>
            <a:spLocks/>
          </xdr:cNvSpPr>
        </xdr:nvSpPr>
        <xdr:spPr>
          <a:xfrm>
            <a:off x="50482" y="10519"/>
            <a:ext cx="298" cy="298"/>
          </a:xfrm>
          <a:prstGeom prst="rect">
            <a:avLst/>
          </a:prstGeom>
          <a:solidFill>
            <a:srgbClr val="7F7F7F"/>
          </a:solidFill>
          <a:ln w="3240" cmpd="sng">
            <a:solidFill>
              <a:srgbClr val="595959"/>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pic macro="[0]!modfrmDateChoose.CalendarShow">
        <xdr:nvPicPr>
          <xdr:cNvPr id="3" name="shCalendar_1" hidden="1"/>
          <xdr:cNvPicPr preferRelativeResize="1">
            <a:picLocks noChangeAspect="1"/>
          </xdr:cNvPicPr>
        </xdr:nvPicPr>
        <xdr:blipFill>
          <a:blip r:embed="rId1"/>
          <a:stretch>
            <a:fillRect/>
          </a:stretch>
        </xdr:blipFill>
        <xdr:spPr>
          <a:xfrm>
            <a:off x="50562" y="10603"/>
            <a:ext cx="138" cy="152"/>
          </a:xfrm>
          <a:prstGeom prst="rect">
            <a:avLst/>
          </a:prstGeom>
          <a:blipFill>
            <a:blip r:embed=""/>
            <a:srcRect/>
            <a:stretch>
              <a:fillRect/>
            </a:stretch>
          </a:blipFill>
          <a:ln w="3240" cmpd="sng">
            <a:solidFill>
              <a:srgbClr val="D9D9D9"/>
            </a:solidFill>
            <a:headEnd type="none"/>
            <a:tailEnd type="none"/>
          </a:ln>
        </xdr:spPr>
      </xdr:pic>
    </xdr:grpSp>
    <xdr:clientData/>
  </xdr:twoCellAnchor>
  <xdr:twoCellAnchor editAs="absolute">
    <xdr:from>
      <xdr:col>10</xdr:col>
      <xdr:colOff>0</xdr:colOff>
      <xdr:row>4</xdr:row>
      <xdr:rowOff>0</xdr:rowOff>
    </xdr:from>
    <xdr:to>
      <xdr:col>11</xdr:col>
      <xdr:colOff>9525</xdr:colOff>
      <xdr:row>4</xdr:row>
      <xdr:rowOff>247650</xdr:rowOff>
    </xdr:to>
    <xdr:pic macro="[0]!modThisWorkbook.Freeze_Panes">
      <xdr:nvPicPr>
        <xdr:cNvPr id="4" name="FREEZE_PANES"/>
        <xdr:cNvPicPr preferRelativeResize="1">
          <a:picLocks noChangeAspect="1"/>
        </xdr:cNvPicPr>
      </xdr:nvPicPr>
      <xdr:blipFill>
        <a:blip r:embed="rId2"/>
        <a:stretch>
          <a:fillRect/>
        </a:stretch>
      </xdr:blipFill>
      <xdr:spPr>
        <a:xfrm>
          <a:off x="495300" y="38100"/>
          <a:ext cx="257175" cy="247650"/>
        </a:xfrm>
        <a:prstGeom prst="rect">
          <a:avLst/>
        </a:prstGeom>
        <a:blipFill>
          <a:blip r:embed=""/>
          <a:srcRect/>
          <a:stretch>
            <a:fillRect/>
          </a:stretch>
        </a:blipFill>
        <a:ln w="9525" cmpd="sng">
          <a:noFill/>
        </a:ln>
      </xdr:spPr>
    </xdr:pic>
    <xdr:clientData/>
  </xdr:twoCellAnchor>
  <xdr:twoCellAnchor editAs="absolute">
    <xdr:from>
      <xdr:col>10</xdr:col>
      <xdr:colOff>0</xdr:colOff>
      <xdr:row>4</xdr:row>
      <xdr:rowOff>0</xdr:rowOff>
    </xdr:from>
    <xdr:to>
      <xdr:col>11</xdr:col>
      <xdr:colOff>0</xdr:colOff>
      <xdr:row>4</xdr:row>
      <xdr:rowOff>247650</xdr:rowOff>
    </xdr:to>
    <xdr:pic macro="[0]!modThisWorkbook.Freeze_Panes">
      <xdr:nvPicPr>
        <xdr:cNvPr id="5" name="UNFREEZE_PANES" hidden="1"/>
        <xdr:cNvPicPr preferRelativeResize="1">
          <a:picLocks noChangeAspect="1"/>
        </xdr:cNvPicPr>
      </xdr:nvPicPr>
      <xdr:blipFill>
        <a:blip r:embed="rId3"/>
        <a:stretch>
          <a:fillRect/>
        </a:stretch>
      </xdr:blipFill>
      <xdr:spPr>
        <a:xfrm>
          <a:off x="495300" y="38100"/>
          <a:ext cx="247650" cy="247650"/>
        </a:xfrm>
        <a:prstGeom prst="rect">
          <a:avLst/>
        </a:prstGeom>
        <a:blipFill>
          <a:blip r:embed=""/>
          <a:srcRect/>
          <a:stretch>
            <a:fillRect/>
          </a:stretch>
        </a:blipFill>
        <a:ln w="9525" cmpd="sng">
          <a:noFill/>
        </a:ln>
      </xdr:spPr>
    </xdr:pic>
    <xdr:clientData/>
  </xdr:twoCellAnchor>
  <xdr:twoCellAnchor>
    <xdr:from>
      <xdr:col>84</xdr:col>
      <xdr:colOff>0</xdr:colOff>
      <xdr:row>3</xdr:row>
      <xdr:rowOff>9525</xdr:rowOff>
    </xdr:from>
    <xdr:to>
      <xdr:col>84</xdr:col>
      <xdr:colOff>200025</xdr:colOff>
      <xdr:row>4</xdr:row>
      <xdr:rowOff>161925</xdr:rowOff>
    </xdr:to>
    <xdr:grpSp>
      <xdr:nvGrpSpPr>
        <xdr:cNvPr id="6" name="shCalendar"/>
        <xdr:cNvGrpSpPr>
          <a:grpSpLocks/>
        </xdr:cNvGrpSpPr>
      </xdr:nvGrpSpPr>
      <xdr:grpSpPr>
        <a:xfrm>
          <a:off x="41805225" y="9525"/>
          <a:ext cx="200025" cy="190500"/>
          <a:chOff x="61490" y="15"/>
          <a:chExt cx="299" cy="298"/>
        </a:xfrm>
        <a:solidFill>
          <a:srgbClr val="FFFFFF"/>
        </a:solidFill>
      </xdr:grpSpPr>
      <xdr:sp macro="[0]!modfrmDateChoose.CalendarShow">
        <xdr:nvSpPr>
          <xdr:cNvPr id="7" name="shCalendar_bck" hidden="1"/>
          <xdr:cNvSpPr>
            <a:spLocks/>
          </xdr:cNvSpPr>
        </xdr:nvSpPr>
        <xdr:spPr>
          <a:xfrm>
            <a:off x="61490" y="15"/>
            <a:ext cx="298" cy="298"/>
          </a:xfrm>
          <a:prstGeom prst="rect">
            <a:avLst/>
          </a:prstGeom>
          <a:solidFill>
            <a:srgbClr val="7F7F7F"/>
          </a:solidFill>
          <a:ln w="3240" cmpd="sng">
            <a:solidFill>
              <a:srgbClr val="595959"/>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pic macro="[0]!modfrmDateChoose.CalendarShow">
        <xdr:nvPicPr>
          <xdr:cNvPr id="8" name="shCalendar_1" hidden="1"/>
          <xdr:cNvPicPr preferRelativeResize="1">
            <a:picLocks noChangeAspect="1"/>
          </xdr:cNvPicPr>
        </xdr:nvPicPr>
        <xdr:blipFill>
          <a:blip r:embed="rId1"/>
          <a:stretch>
            <a:fillRect/>
          </a:stretch>
        </xdr:blipFill>
        <xdr:spPr>
          <a:xfrm>
            <a:off x="61570" y="99"/>
            <a:ext cx="138" cy="152"/>
          </a:xfrm>
          <a:prstGeom prst="rect">
            <a:avLst/>
          </a:prstGeom>
          <a:blipFill>
            <a:blip r:embed=""/>
            <a:srcRect/>
            <a:stretch>
              <a:fillRect/>
            </a:stretch>
          </a:blipFill>
          <a:ln w="3240" cmpd="sng">
            <a:solidFill>
              <a:srgbClr val="D9D9D9"/>
            </a:solidFill>
            <a:headEnd type="none"/>
            <a:tailEnd type="none"/>
          </a:ln>
        </xdr:spPr>
      </xdr:pic>
    </xdr:grpSp>
    <xdr:clientData/>
  </xdr:twoCellAnchor>
  <xdr:twoCellAnchor editAs="absolute">
    <xdr:from>
      <xdr:col>25</xdr:col>
      <xdr:colOff>38100</xdr:colOff>
      <xdr:row>22</xdr:row>
      <xdr:rowOff>0</xdr:rowOff>
    </xdr:from>
    <xdr:to>
      <xdr:col>25</xdr:col>
      <xdr:colOff>238125</xdr:colOff>
      <xdr:row>22</xdr:row>
      <xdr:rowOff>190500</xdr:rowOff>
    </xdr:to>
    <xdr:grpSp>
      <xdr:nvGrpSpPr>
        <xdr:cNvPr id="9" name="shCalendar"/>
        <xdr:cNvGrpSpPr>
          <a:grpSpLocks/>
        </xdr:cNvGrpSpPr>
      </xdr:nvGrpSpPr>
      <xdr:grpSpPr>
        <a:xfrm>
          <a:off x="10715625" y="4238625"/>
          <a:ext cx="200025" cy="190500"/>
          <a:chOff x="15765" y="6529"/>
          <a:chExt cx="299" cy="299"/>
        </a:xfrm>
        <a:solidFill>
          <a:srgbClr val="FFFFFF"/>
        </a:solidFill>
      </xdr:grpSpPr>
      <xdr:sp macro="[0]!modfrmDateChoose.CalendarShow">
        <xdr:nvSpPr>
          <xdr:cNvPr id="10" name="shCalendar_bck" hidden="1"/>
          <xdr:cNvSpPr>
            <a:spLocks/>
          </xdr:cNvSpPr>
        </xdr:nvSpPr>
        <xdr:spPr>
          <a:xfrm>
            <a:off x="15765" y="6529"/>
            <a:ext cx="298" cy="298"/>
          </a:xfrm>
          <a:prstGeom prst="rect">
            <a:avLst/>
          </a:prstGeom>
          <a:solidFill>
            <a:srgbClr val="7F7F7F"/>
          </a:solidFill>
          <a:ln w="3240" cmpd="sng">
            <a:solidFill>
              <a:srgbClr val="595959"/>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pic macro="[0]!modfrmDateChoose.CalendarShow">
        <xdr:nvPicPr>
          <xdr:cNvPr id="11" name="shCalendar_1" hidden="1"/>
          <xdr:cNvPicPr preferRelativeResize="1">
            <a:picLocks noChangeAspect="1"/>
          </xdr:cNvPicPr>
        </xdr:nvPicPr>
        <xdr:blipFill>
          <a:blip r:embed="rId1"/>
          <a:stretch>
            <a:fillRect/>
          </a:stretch>
        </xdr:blipFill>
        <xdr:spPr>
          <a:xfrm>
            <a:off x="15845" y="6613"/>
            <a:ext cx="138" cy="152"/>
          </a:xfrm>
          <a:prstGeom prst="rect">
            <a:avLst/>
          </a:prstGeom>
          <a:blipFill>
            <a:blip r:embed=""/>
            <a:srcRect/>
            <a:stretch>
              <a:fillRect/>
            </a:stretch>
          </a:blipFill>
          <a:ln w="3240" cmpd="sng">
            <a:solidFill>
              <a:srgbClr val="D9D9D9"/>
            </a:solidFill>
            <a:headEnd type="none"/>
            <a:tailEnd type="none"/>
          </a:ln>
        </xdr:spPr>
      </xdr:pic>
    </xdr:grpSp>
    <xdr:clientData/>
  </xdr:twoCellAnchor>
  <xdr:twoCellAnchor editAs="absolute">
    <xdr:from>
      <xdr:col>25</xdr:col>
      <xdr:colOff>38100</xdr:colOff>
      <xdr:row>22</xdr:row>
      <xdr:rowOff>0</xdr:rowOff>
    </xdr:from>
    <xdr:to>
      <xdr:col>25</xdr:col>
      <xdr:colOff>238125</xdr:colOff>
      <xdr:row>22</xdr:row>
      <xdr:rowOff>190500</xdr:rowOff>
    </xdr:to>
    <xdr:grpSp>
      <xdr:nvGrpSpPr>
        <xdr:cNvPr id="12" name="shCalendar"/>
        <xdr:cNvGrpSpPr>
          <a:grpSpLocks/>
        </xdr:cNvGrpSpPr>
      </xdr:nvGrpSpPr>
      <xdr:grpSpPr>
        <a:xfrm>
          <a:off x="10715625" y="4238625"/>
          <a:ext cx="200025" cy="190500"/>
          <a:chOff x="15765" y="6529"/>
          <a:chExt cx="299" cy="299"/>
        </a:xfrm>
        <a:solidFill>
          <a:srgbClr val="FFFFFF"/>
        </a:solidFill>
      </xdr:grpSpPr>
      <xdr:sp macro="[0]!modfrmDateChoose.CalendarShow">
        <xdr:nvSpPr>
          <xdr:cNvPr id="13" name="shCalendar_bck" hidden="1"/>
          <xdr:cNvSpPr>
            <a:spLocks/>
          </xdr:cNvSpPr>
        </xdr:nvSpPr>
        <xdr:spPr>
          <a:xfrm>
            <a:off x="15765" y="6529"/>
            <a:ext cx="298" cy="298"/>
          </a:xfrm>
          <a:prstGeom prst="rect">
            <a:avLst/>
          </a:prstGeom>
          <a:solidFill>
            <a:srgbClr val="7F7F7F"/>
          </a:solidFill>
          <a:ln w="3240" cmpd="sng">
            <a:solidFill>
              <a:srgbClr val="595959"/>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pic macro="[0]!modfrmDateChoose.CalendarShow">
        <xdr:nvPicPr>
          <xdr:cNvPr id="14" name="shCalendar_1" hidden="1"/>
          <xdr:cNvPicPr preferRelativeResize="1">
            <a:picLocks noChangeAspect="1"/>
          </xdr:cNvPicPr>
        </xdr:nvPicPr>
        <xdr:blipFill>
          <a:blip r:embed="rId1"/>
          <a:stretch>
            <a:fillRect/>
          </a:stretch>
        </xdr:blipFill>
        <xdr:spPr>
          <a:xfrm>
            <a:off x="15845" y="6613"/>
            <a:ext cx="138" cy="152"/>
          </a:xfrm>
          <a:prstGeom prst="rect">
            <a:avLst/>
          </a:prstGeom>
          <a:blipFill>
            <a:blip r:embed=""/>
            <a:srcRect/>
            <a:stretch>
              <a:fillRect/>
            </a:stretch>
          </a:blipFill>
          <a:ln w="3240" cmpd="sng">
            <a:solidFill>
              <a:srgbClr val="D9D9D9"/>
            </a:solidFill>
            <a:headEnd type="none"/>
            <a:tailEnd type="none"/>
          </a:ln>
        </xdr:spPr>
      </xdr:pic>
    </xdr:grpSp>
    <xdr:clientData/>
  </xdr:twoCellAnchor>
  <xdr:twoCellAnchor editAs="absolute">
    <xdr:from>
      <xdr:col>32</xdr:col>
      <xdr:colOff>38100</xdr:colOff>
      <xdr:row>22</xdr:row>
      <xdr:rowOff>0</xdr:rowOff>
    </xdr:from>
    <xdr:to>
      <xdr:col>32</xdr:col>
      <xdr:colOff>238125</xdr:colOff>
      <xdr:row>22</xdr:row>
      <xdr:rowOff>190500</xdr:rowOff>
    </xdr:to>
    <xdr:grpSp>
      <xdr:nvGrpSpPr>
        <xdr:cNvPr id="15" name="shCalendar"/>
        <xdr:cNvGrpSpPr>
          <a:grpSpLocks/>
        </xdr:cNvGrpSpPr>
      </xdr:nvGrpSpPr>
      <xdr:grpSpPr>
        <a:xfrm>
          <a:off x="14478000" y="4238625"/>
          <a:ext cx="200025" cy="190500"/>
          <a:chOff x="21299" y="6529"/>
          <a:chExt cx="299" cy="299"/>
        </a:xfrm>
        <a:solidFill>
          <a:srgbClr val="FFFFFF"/>
        </a:solidFill>
      </xdr:grpSpPr>
      <xdr:sp macro="[0]!modfrmDateChoose.CalendarShow">
        <xdr:nvSpPr>
          <xdr:cNvPr id="16" name="shCalendar_bck" hidden="1"/>
          <xdr:cNvSpPr>
            <a:spLocks/>
          </xdr:cNvSpPr>
        </xdr:nvSpPr>
        <xdr:spPr>
          <a:xfrm>
            <a:off x="21299" y="6529"/>
            <a:ext cx="298" cy="298"/>
          </a:xfrm>
          <a:prstGeom prst="rect">
            <a:avLst/>
          </a:prstGeom>
          <a:solidFill>
            <a:srgbClr val="7F7F7F"/>
          </a:solidFill>
          <a:ln w="3240" cmpd="sng">
            <a:solidFill>
              <a:srgbClr val="595959"/>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pic macro="[0]!modfrmDateChoose.CalendarShow">
        <xdr:nvPicPr>
          <xdr:cNvPr id="17" name="shCalendar_1" hidden="1"/>
          <xdr:cNvPicPr preferRelativeResize="1">
            <a:picLocks noChangeAspect="1"/>
          </xdr:cNvPicPr>
        </xdr:nvPicPr>
        <xdr:blipFill>
          <a:blip r:embed="rId1"/>
          <a:stretch>
            <a:fillRect/>
          </a:stretch>
        </xdr:blipFill>
        <xdr:spPr>
          <a:xfrm>
            <a:off x="21379" y="6613"/>
            <a:ext cx="138" cy="152"/>
          </a:xfrm>
          <a:prstGeom prst="rect">
            <a:avLst/>
          </a:prstGeom>
          <a:blipFill>
            <a:blip r:embed=""/>
            <a:srcRect/>
            <a:stretch>
              <a:fillRect/>
            </a:stretch>
          </a:blipFill>
          <a:ln w="3240" cmpd="sng">
            <a:solidFill>
              <a:srgbClr val="D9D9D9"/>
            </a:solidFill>
            <a:headEnd type="none"/>
            <a:tailEnd type="none"/>
          </a:ln>
        </xdr:spPr>
      </xdr:pic>
    </xdr:grpSp>
    <xdr:clientData/>
  </xdr:twoCellAnchor>
  <xdr:twoCellAnchor editAs="absolute">
    <xdr:from>
      <xdr:col>32</xdr:col>
      <xdr:colOff>38100</xdr:colOff>
      <xdr:row>22</xdr:row>
      <xdr:rowOff>0</xdr:rowOff>
    </xdr:from>
    <xdr:to>
      <xdr:col>32</xdr:col>
      <xdr:colOff>238125</xdr:colOff>
      <xdr:row>22</xdr:row>
      <xdr:rowOff>190500</xdr:rowOff>
    </xdr:to>
    <xdr:grpSp>
      <xdr:nvGrpSpPr>
        <xdr:cNvPr id="18" name="shCalendar"/>
        <xdr:cNvGrpSpPr>
          <a:grpSpLocks/>
        </xdr:cNvGrpSpPr>
      </xdr:nvGrpSpPr>
      <xdr:grpSpPr>
        <a:xfrm>
          <a:off x="14478000" y="4238625"/>
          <a:ext cx="200025" cy="190500"/>
          <a:chOff x="21299" y="6529"/>
          <a:chExt cx="299" cy="299"/>
        </a:xfrm>
        <a:solidFill>
          <a:srgbClr val="FFFFFF"/>
        </a:solidFill>
      </xdr:grpSpPr>
      <xdr:sp macro="[0]!modfrmDateChoose.CalendarShow">
        <xdr:nvSpPr>
          <xdr:cNvPr id="19" name="shCalendar_bck" hidden="1"/>
          <xdr:cNvSpPr>
            <a:spLocks/>
          </xdr:cNvSpPr>
        </xdr:nvSpPr>
        <xdr:spPr>
          <a:xfrm>
            <a:off x="21299" y="6529"/>
            <a:ext cx="298" cy="298"/>
          </a:xfrm>
          <a:prstGeom prst="rect">
            <a:avLst/>
          </a:prstGeom>
          <a:solidFill>
            <a:srgbClr val="7F7F7F"/>
          </a:solidFill>
          <a:ln w="3240" cmpd="sng">
            <a:solidFill>
              <a:srgbClr val="595959"/>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pic macro="[0]!modfrmDateChoose.CalendarShow">
        <xdr:nvPicPr>
          <xdr:cNvPr id="20" name="shCalendar_1" hidden="1"/>
          <xdr:cNvPicPr preferRelativeResize="1">
            <a:picLocks noChangeAspect="1"/>
          </xdr:cNvPicPr>
        </xdr:nvPicPr>
        <xdr:blipFill>
          <a:blip r:embed="rId1"/>
          <a:stretch>
            <a:fillRect/>
          </a:stretch>
        </xdr:blipFill>
        <xdr:spPr>
          <a:xfrm>
            <a:off x="21379" y="6613"/>
            <a:ext cx="138" cy="152"/>
          </a:xfrm>
          <a:prstGeom prst="rect">
            <a:avLst/>
          </a:prstGeom>
          <a:blipFill>
            <a:blip r:embed=""/>
            <a:srcRect/>
            <a:stretch>
              <a:fillRect/>
            </a:stretch>
          </a:blipFill>
          <a:ln w="3240" cmpd="sng">
            <a:solidFill>
              <a:srgbClr val="D9D9D9"/>
            </a:solidFill>
            <a:headEnd type="none"/>
            <a:tailEnd type="none"/>
          </a:ln>
        </xdr:spPr>
      </xdr:pic>
    </xdr:grpSp>
    <xdr:clientData/>
  </xdr:twoCellAnchor>
  <xdr:twoCellAnchor editAs="absolute">
    <xdr:from>
      <xdr:col>39</xdr:col>
      <xdr:colOff>38100</xdr:colOff>
      <xdr:row>22</xdr:row>
      <xdr:rowOff>0</xdr:rowOff>
    </xdr:from>
    <xdr:to>
      <xdr:col>39</xdr:col>
      <xdr:colOff>238125</xdr:colOff>
      <xdr:row>22</xdr:row>
      <xdr:rowOff>190500</xdr:rowOff>
    </xdr:to>
    <xdr:grpSp>
      <xdr:nvGrpSpPr>
        <xdr:cNvPr id="21" name="shCalendar"/>
        <xdr:cNvGrpSpPr>
          <a:grpSpLocks/>
        </xdr:cNvGrpSpPr>
      </xdr:nvGrpSpPr>
      <xdr:grpSpPr>
        <a:xfrm>
          <a:off x="18240375" y="4238625"/>
          <a:ext cx="200025" cy="190500"/>
          <a:chOff x="26833" y="6529"/>
          <a:chExt cx="299" cy="299"/>
        </a:xfrm>
        <a:solidFill>
          <a:srgbClr val="FFFFFF"/>
        </a:solidFill>
      </xdr:grpSpPr>
      <xdr:sp macro="[0]!modfrmDateChoose.CalendarShow">
        <xdr:nvSpPr>
          <xdr:cNvPr id="22" name="shCalendar_bck" hidden="1"/>
          <xdr:cNvSpPr>
            <a:spLocks/>
          </xdr:cNvSpPr>
        </xdr:nvSpPr>
        <xdr:spPr>
          <a:xfrm>
            <a:off x="26833" y="6529"/>
            <a:ext cx="298" cy="298"/>
          </a:xfrm>
          <a:prstGeom prst="rect">
            <a:avLst/>
          </a:prstGeom>
          <a:solidFill>
            <a:srgbClr val="7F7F7F"/>
          </a:solidFill>
          <a:ln w="3240" cmpd="sng">
            <a:solidFill>
              <a:srgbClr val="595959"/>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pic macro="[0]!modfrmDateChoose.CalendarShow">
        <xdr:nvPicPr>
          <xdr:cNvPr id="23" name="shCalendar_1" hidden="1"/>
          <xdr:cNvPicPr preferRelativeResize="1">
            <a:picLocks noChangeAspect="1"/>
          </xdr:cNvPicPr>
        </xdr:nvPicPr>
        <xdr:blipFill>
          <a:blip r:embed="rId1"/>
          <a:stretch>
            <a:fillRect/>
          </a:stretch>
        </xdr:blipFill>
        <xdr:spPr>
          <a:xfrm>
            <a:off x="26913" y="6613"/>
            <a:ext cx="138" cy="152"/>
          </a:xfrm>
          <a:prstGeom prst="rect">
            <a:avLst/>
          </a:prstGeom>
          <a:blipFill>
            <a:blip r:embed=""/>
            <a:srcRect/>
            <a:stretch>
              <a:fillRect/>
            </a:stretch>
          </a:blipFill>
          <a:ln w="3240" cmpd="sng">
            <a:solidFill>
              <a:srgbClr val="D9D9D9"/>
            </a:solidFill>
            <a:headEnd type="none"/>
            <a:tailEnd type="none"/>
          </a:ln>
        </xdr:spPr>
      </xdr:pic>
    </xdr:grpSp>
    <xdr:clientData/>
  </xdr:twoCellAnchor>
  <xdr:twoCellAnchor editAs="absolute">
    <xdr:from>
      <xdr:col>39</xdr:col>
      <xdr:colOff>38100</xdr:colOff>
      <xdr:row>22</xdr:row>
      <xdr:rowOff>0</xdr:rowOff>
    </xdr:from>
    <xdr:to>
      <xdr:col>39</xdr:col>
      <xdr:colOff>238125</xdr:colOff>
      <xdr:row>22</xdr:row>
      <xdr:rowOff>190500</xdr:rowOff>
    </xdr:to>
    <xdr:grpSp>
      <xdr:nvGrpSpPr>
        <xdr:cNvPr id="24" name="shCalendar"/>
        <xdr:cNvGrpSpPr>
          <a:grpSpLocks/>
        </xdr:cNvGrpSpPr>
      </xdr:nvGrpSpPr>
      <xdr:grpSpPr>
        <a:xfrm>
          <a:off x="18240375" y="4238625"/>
          <a:ext cx="200025" cy="190500"/>
          <a:chOff x="26833" y="6529"/>
          <a:chExt cx="299" cy="299"/>
        </a:xfrm>
        <a:solidFill>
          <a:srgbClr val="FFFFFF"/>
        </a:solidFill>
      </xdr:grpSpPr>
      <xdr:sp macro="[0]!modfrmDateChoose.CalendarShow">
        <xdr:nvSpPr>
          <xdr:cNvPr id="25" name="shCalendar_bck" hidden="1"/>
          <xdr:cNvSpPr>
            <a:spLocks/>
          </xdr:cNvSpPr>
        </xdr:nvSpPr>
        <xdr:spPr>
          <a:xfrm>
            <a:off x="26833" y="6529"/>
            <a:ext cx="298" cy="298"/>
          </a:xfrm>
          <a:prstGeom prst="rect">
            <a:avLst/>
          </a:prstGeom>
          <a:solidFill>
            <a:srgbClr val="7F7F7F"/>
          </a:solidFill>
          <a:ln w="3240" cmpd="sng">
            <a:solidFill>
              <a:srgbClr val="595959"/>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pic macro="[0]!modfrmDateChoose.CalendarShow">
        <xdr:nvPicPr>
          <xdr:cNvPr id="26" name="shCalendar_1" hidden="1"/>
          <xdr:cNvPicPr preferRelativeResize="1">
            <a:picLocks noChangeAspect="1"/>
          </xdr:cNvPicPr>
        </xdr:nvPicPr>
        <xdr:blipFill>
          <a:blip r:embed="rId1"/>
          <a:stretch>
            <a:fillRect/>
          </a:stretch>
        </xdr:blipFill>
        <xdr:spPr>
          <a:xfrm>
            <a:off x="26913" y="6613"/>
            <a:ext cx="138" cy="152"/>
          </a:xfrm>
          <a:prstGeom prst="rect">
            <a:avLst/>
          </a:prstGeom>
          <a:blipFill>
            <a:blip r:embed=""/>
            <a:srcRect/>
            <a:stretch>
              <a:fillRect/>
            </a:stretch>
          </a:blipFill>
          <a:ln w="3240" cmpd="sng">
            <a:solidFill>
              <a:srgbClr val="D9D9D9"/>
            </a:solidFill>
            <a:headEnd type="none"/>
            <a:tailEnd type="none"/>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5</xdr:col>
      <xdr:colOff>9525</xdr:colOff>
      <xdr:row>1</xdr:row>
      <xdr:rowOff>247650</xdr:rowOff>
    </xdr:to>
    <xdr:pic macro="[0]!modThisWorkbook.Freeze_Panes">
      <xdr:nvPicPr>
        <xdr:cNvPr id="1" name="FREEZE_PANES"/>
        <xdr:cNvPicPr preferRelativeResize="1">
          <a:picLocks noChangeAspect="1"/>
        </xdr:cNvPicPr>
      </xdr:nvPicPr>
      <xdr:blipFill>
        <a:blip r:embed="rId1"/>
        <a:stretch>
          <a:fillRect/>
        </a:stretch>
      </xdr:blipFill>
      <xdr:spPr>
        <a:xfrm>
          <a:off x="0" y="38100"/>
          <a:ext cx="257175" cy="247650"/>
        </a:xfrm>
        <a:prstGeom prst="rect">
          <a:avLst/>
        </a:prstGeom>
        <a:blipFill>
          <a:blip r:embed=""/>
          <a:srcRect/>
          <a:stretch>
            <a:fillRect/>
          </a:stretch>
        </a:blipFill>
        <a:ln w="9525" cmpd="sng">
          <a:noFill/>
        </a:ln>
      </xdr:spPr>
    </xdr:pic>
    <xdr:clientData/>
  </xdr:twoCellAnchor>
  <xdr:twoCellAnchor editAs="absolute">
    <xdr:from>
      <xdr:col>1</xdr:col>
      <xdr:colOff>0</xdr:colOff>
      <xdr:row>1</xdr:row>
      <xdr:rowOff>0</xdr:rowOff>
    </xdr:from>
    <xdr:to>
      <xdr:col>5</xdr:col>
      <xdr:colOff>0</xdr:colOff>
      <xdr:row>1</xdr:row>
      <xdr:rowOff>247650</xdr:rowOff>
    </xdr:to>
    <xdr:pic macro="[0]!modThisWorkbook.Freeze_Panes">
      <xdr:nvPicPr>
        <xdr:cNvPr id="2" name="UNFREEZE_PANES" hidden="1"/>
        <xdr:cNvPicPr preferRelativeResize="1">
          <a:picLocks noChangeAspect="1"/>
        </xdr:cNvPicPr>
      </xdr:nvPicPr>
      <xdr:blipFill>
        <a:blip r:embed="rId2"/>
        <a:stretch>
          <a:fillRect/>
        </a:stretch>
      </xdr:blipFill>
      <xdr:spPr>
        <a:xfrm>
          <a:off x="0" y="38100"/>
          <a:ext cx="247650" cy="247650"/>
        </a:xfrm>
        <a:prstGeom prst="rect">
          <a:avLst/>
        </a:prstGeom>
        <a:blipFill>
          <a:blip r:embed=""/>
          <a:srcRect/>
          <a:stretch>
            <a:fillRect/>
          </a:stretch>
        </a:blip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781050</xdr:colOff>
      <xdr:row>3</xdr:row>
      <xdr:rowOff>9525</xdr:rowOff>
    </xdr:from>
    <xdr:to>
      <xdr:col>37</xdr:col>
      <xdr:colOff>200025</xdr:colOff>
      <xdr:row>4</xdr:row>
      <xdr:rowOff>161925</xdr:rowOff>
    </xdr:to>
    <xdr:grpSp>
      <xdr:nvGrpSpPr>
        <xdr:cNvPr id="1" name="shCalendar"/>
        <xdr:cNvGrpSpPr>
          <a:grpSpLocks/>
        </xdr:cNvGrpSpPr>
      </xdr:nvGrpSpPr>
      <xdr:grpSpPr>
        <a:xfrm>
          <a:off x="18564225" y="9525"/>
          <a:ext cx="200025" cy="190500"/>
          <a:chOff x="27304" y="15"/>
          <a:chExt cx="299" cy="298"/>
        </a:xfrm>
        <a:solidFill>
          <a:srgbClr val="FFFFFF"/>
        </a:solidFill>
      </xdr:grpSpPr>
      <xdr:sp macro="[0]!modfrmDateChoose.CalendarShow">
        <xdr:nvSpPr>
          <xdr:cNvPr id="2" name="shCalendar_bck" hidden="1"/>
          <xdr:cNvSpPr>
            <a:spLocks/>
          </xdr:cNvSpPr>
        </xdr:nvSpPr>
        <xdr:spPr>
          <a:xfrm>
            <a:off x="27304" y="15"/>
            <a:ext cx="298" cy="298"/>
          </a:xfrm>
          <a:prstGeom prst="rect">
            <a:avLst/>
          </a:prstGeom>
          <a:solidFill>
            <a:srgbClr val="7F7F7F"/>
          </a:solidFill>
          <a:ln w="3240" cmpd="sng">
            <a:solidFill>
              <a:srgbClr val="595959"/>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pic macro="[0]!modfrmDateChoose.CalendarShow">
        <xdr:nvPicPr>
          <xdr:cNvPr id="3" name="shCalendar_1" hidden="1"/>
          <xdr:cNvPicPr preferRelativeResize="1">
            <a:picLocks noChangeAspect="1"/>
          </xdr:cNvPicPr>
        </xdr:nvPicPr>
        <xdr:blipFill>
          <a:blip r:embed="rId1"/>
          <a:stretch>
            <a:fillRect/>
          </a:stretch>
        </xdr:blipFill>
        <xdr:spPr>
          <a:xfrm>
            <a:off x="27385" y="99"/>
            <a:ext cx="138" cy="152"/>
          </a:xfrm>
          <a:prstGeom prst="rect">
            <a:avLst/>
          </a:prstGeom>
          <a:blipFill>
            <a:blip r:embed=""/>
            <a:srcRect/>
            <a:stretch>
              <a:fillRect/>
            </a:stretch>
          </a:blipFill>
          <a:ln w="3240" cmpd="sng">
            <a:solidFill>
              <a:srgbClr val="D9D9D9"/>
            </a:solidFill>
            <a:headEnd type="none"/>
            <a:tailEnd type="none"/>
          </a:ln>
        </xdr:spPr>
      </xdr:pic>
    </xdr:grpSp>
    <xdr:clientData/>
  </xdr:twoCellAnchor>
  <xdr:twoCellAnchor editAs="absolute">
    <xdr:from>
      <xdr:col>1</xdr:col>
      <xdr:colOff>0</xdr:colOff>
      <xdr:row>4</xdr:row>
      <xdr:rowOff>0</xdr:rowOff>
    </xdr:from>
    <xdr:to>
      <xdr:col>11</xdr:col>
      <xdr:colOff>9525</xdr:colOff>
      <xdr:row>4</xdr:row>
      <xdr:rowOff>247650</xdr:rowOff>
    </xdr:to>
    <xdr:pic macro="[0]!modThisWorkbook.Freeze_Panes">
      <xdr:nvPicPr>
        <xdr:cNvPr id="4" name="FREEZE_PANES"/>
        <xdr:cNvPicPr preferRelativeResize="1">
          <a:picLocks noChangeAspect="1"/>
        </xdr:cNvPicPr>
      </xdr:nvPicPr>
      <xdr:blipFill>
        <a:blip r:embed="rId2"/>
        <a:stretch>
          <a:fillRect/>
        </a:stretch>
      </xdr:blipFill>
      <xdr:spPr>
        <a:xfrm>
          <a:off x="0" y="38100"/>
          <a:ext cx="257175" cy="247650"/>
        </a:xfrm>
        <a:prstGeom prst="rect">
          <a:avLst/>
        </a:prstGeom>
        <a:blipFill>
          <a:blip r:embed=""/>
          <a:srcRect/>
          <a:stretch>
            <a:fillRect/>
          </a:stretch>
        </a:blipFill>
        <a:ln w="9525" cmpd="sng">
          <a:noFill/>
        </a:ln>
      </xdr:spPr>
    </xdr:pic>
    <xdr:clientData/>
  </xdr:twoCellAnchor>
  <xdr:twoCellAnchor editAs="absolute">
    <xdr:from>
      <xdr:col>1</xdr:col>
      <xdr:colOff>0</xdr:colOff>
      <xdr:row>4</xdr:row>
      <xdr:rowOff>0</xdr:rowOff>
    </xdr:from>
    <xdr:to>
      <xdr:col>11</xdr:col>
      <xdr:colOff>0</xdr:colOff>
      <xdr:row>4</xdr:row>
      <xdr:rowOff>247650</xdr:rowOff>
    </xdr:to>
    <xdr:pic macro="[0]!modThisWorkbook.Freeze_Panes">
      <xdr:nvPicPr>
        <xdr:cNvPr id="5" name="UNFREEZE_PANES" hidden="1"/>
        <xdr:cNvPicPr preferRelativeResize="1">
          <a:picLocks noChangeAspect="1"/>
        </xdr:cNvPicPr>
      </xdr:nvPicPr>
      <xdr:blipFill>
        <a:blip r:embed="rId3"/>
        <a:stretch>
          <a:fillRect/>
        </a:stretch>
      </xdr:blipFill>
      <xdr:spPr>
        <a:xfrm>
          <a:off x="0" y="38100"/>
          <a:ext cx="247650" cy="247650"/>
        </a:xfrm>
        <a:prstGeom prst="rect">
          <a:avLst/>
        </a:prstGeom>
        <a:blipFill>
          <a:blip r:embed=""/>
          <a:srcRect/>
          <a:stretch>
            <a:fillRect/>
          </a:stretch>
        </a:blip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5</xdr:col>
      <xdr:colOff>9525</xdr:colOff>
      <xdr:row>1</xdr:row>
      <xdr:rowOff>247650</xdr:rowOff>
    </xdr:to>
    <xdr:pic macro="[0]!modThisWorkbook.Freeze_Panes">
      <xdr:nvPicPr>
        <xdr:cNvPr id="1" name="FREEZE_PANES"/>
        <xdr:cNvPicPr preferRelativeResize="1">
          <a:picLocks noChangeAspect="1"/>
        </xdr:cNvPicPr>
      </xdr:nvPicPr>
      <xdr:blipFill>
        <a:blip r:embed="rId1"/>
        <a:stretch>
          <a:fillRect/>
        </a:stretch>
      </xdr:blipFill>
      <xdr:spPr>
        <a:xfrm>
          <a:off x="0" y="38100"/>
          <a:ext cx="257175" cy="247650"/>
        </a:xfrm>
        <a:prstGeom prst="rect">
          <a:avLst/>
        </a:prstGeom>
        <a:blipFill>
          <a:blip r:embed=""/>
          <a:srcRect/>
          <a:stretch>
            <a:fillRect/>
          </a:stretch>
        </a:blipFill>
        <a:ln w="9525" cmpd="sng">
          <a:noFill/>
        </a:ln>
      </xdr:spPr>
    </xdr:pic>
    <xdr:clientData/>
  </xdr:twoCellAnchor>
  <xdr:twoCellAnchor editAs="absolute">
    <xdr:from>
      <xdr:col>1</xdr:col>
      <xdr:colOff>0</xdr:colOff>
      <xdr:row>1</xdr:row>
      <xdr:rowOff>0</xdr:rowOff>
    </xdr:from>
    <xdr:to>
      <xdr:col>5</xdr:col>
      <xdr:colOff>0</xdr:colOff>
      <xdr:row>1</xdr:row>
      <xdr:rowOff>247650</xdr:rowOff>
    </xdr:to>
    <xdr:pic macro="[0]!modThisWorkbook.Freeze_Panes">
      <xdr:nvPicPr>
        <xdr:cNvPr id="2" name="UNFREEZE_PANES" hidden="1"/>
        <xdr:cNvPicPr preferRelativeResize="1">
          <a:picLocks noChangeAspect="1"/>
        </xdr:cNvPicPr>
      </xdr:nvPicPr>
      <xdr:blipFill>
        <a:blip r:embed="rId2"/>
        <a:stretch>
          <a:fillRect/>
        </a:stretch>
      </xdr:blipFill>
      <xdr:spPr>
        <a:xfrm>
          <a:off x="0" y="38100"/>
          <a:ext cx="247650" cy="247650"/>
        </a:xfrm>
        <a:prstGeom prst="rect">
          <a:avLst/>
        </a:prstGeom>
        <a:blipFill>
          <a:blip r:embed=""/>
          <a:srcRect/>
          <a:stretch>
            <a:fillRect/>
          </a:stretch>
        </a:blip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38100</xdr:colOff>
      <xdr:row>21</xdr:row>
      <xdr:rowOff>0</xdr:rowOff>
    </xdr:from>
    <xdr:to>
      <xdr:col>33</xdr:col>
      <xdr:colOff>247650</xdr:colOff>
      <xdr:row>21</xdr:row>
      <xdr:rowOff>180975</xdr:rowOff>
    </xdr:to>
    <xdr:grpSp>
      <xdr:nvGrpSpPr>
        <xdr:cNvPr id="1" name="shCalendar"/>
        <xdr:cNvGrpSpPr>
          <a:grpSpLocks/>
        </xdr:cNvGrpSpPr>
      </xdr:nvGrpSpPr>
      <xdr:grpSpPr>
        <a:xfrm>
          <a:off x="17325975" y="3733800"/>
          <a:ext cx="200025" cy="180975"/>
          <a:chOff x="25488" y="5884"/>
          <a:chExt cx="299" cy="299"/>
        </a:xfrm>
        <a:solidFill>
          <a:srgbClr val="FFFFFF"/>
        </a:solidFill>
      </xdr:grpSpPr>
      <xdr:sp macro="[0]!modfrmDateChoose.CalendarShow">
        <xdr:nvSpPr>
          <xdr:cNvPr id="2" name="shCalendar_bck" hidden="1"/>
          <xdr:cNvSpPr>
            <a:spLocks/>
          </xdr:cNvSpPr>
        </xdr:nvSpPr>
        <xdr:spPr>
          <a:xfrm>
            <a:off x="25488" y="5884"/>
            <a:ext cx="298" cy="298"/>
          </a:xfrm>
          <a:prstGeom prst="rect">
            <a:avLst/>
          </a:prstGeom>
          <a:solidFill>
            <a:srgbClr val="7F7F7F"/>
          </a:solidFill>
          <a:ln w="3240" cmpd="sng">
            <a:solidFill>
              <a:srgbClr val="595959"/>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pic macro="[0]!modfrmDateChoose.CalendarShow">
        <xdr:nvPicPr>
          <xdr:cNvPr id="3" name="shCalendar_1" hidden="1"/>
          <xdr:cNvPicPr preferRelativeResize="1">
            <a:picLocks noChangeAspect="1"/>
          </xdr:cNvPicPr>
        </xdr:nvPicPr>
        <xdr:blipFill>
          <a:blip r:embed="rId1"/>
          <a:stretch>
            <a:fillRect/>
          </a:stretch>
        </xdr:blipFill>
        <xdr:spPr>
          <a:xfrm>
            <a:off x="25568" y="5968"/>
            <a:ext cx="138" cy="152"/>
          </a:xfrm>
          <a:prstGeom prst="rect">
            <a:avLst/>
          </a:prstGeom>
          <a:blipFill>
            <a:blip r:embed=""/>
            <a:srcRect/>
            <a:stretch>
              <a:fillRect/>
            </a:stretch>
          </a:blipFill>
          <a:ln w="3240" cmpd="sng">
            <a:solidFill>
              <a:srgbClr val="D9D9D9"/>
            </a:solidFill>
            <a:headEnd type="none"/>
            <a:tailEnd type="none"/>
          </a:ln>
        </xdr:spPr>
      </xdr:pic>
    </xdr:grpSp>
    <xdr:clientData/>
  </xdr:twoCellAnchor>
  <xdr:twoCellAnchor editAs="absolute">
    <xdr:from>
      <xdr:col>1</xdr:col>
      <xdr:colOff>0</xdr:colOff>
      <xdr:row>4</xdr:row>
      <xdr:rowOff>0</xdr:rowOff>
    </xdr:from>
    <xdr:to>
      <xdr:col>11</xdr:col>
      <xdr:colOff>9525</xdr:colOff>
      <xdr:row>4</xdr:row>
      <xdr:rowOff>247650</xdr:rowOff>
    </xdr:to>
    <xdr:pic macro="[0]!modThisWorkbook.Freeze_Panes">
      <xdr:nvPicPr>
        <xdr:cNvPr id="4" name="FREEZE_PANES"/>
        <xdr:cNvPicPr preferRelativeResize="1">
          <a:picLocks noChangeAspect="1"/>
        </xdr:cNvPicPr>
      </xdr:nvPicPr>
      <xdr:blipFill>
        <a:blip r:embed="rId2"/>
        <a:stretch>
          <a:fillRect/>
        </a:stretch>
      </xdr:blipFill>
      <xdr:spPr>
        <a:xfrm>
          <a:off x="0" y="38100"/>
          <a:ext cx="257175" cy="247650"/>
        </a:xfrm>
        <a:prstGeom prst="rect">
          <a:avLst/>
        </a:prstGeom>
        <a:blipFill>
          <a:blip r:embed=""/>
          <a:srcRect/>
          <a:stretch>
            <a:fillRect/>
          </a:stretch>
        </a:blipFill>
        <a:ln w="9525" cmpd="sng">
          <a:noFill/>
        </a:ln>
      </xdr:spPr>
    </xdr:pic>
    <xdr:clientData/>
  </xdr:twoCellAnchor>
  <xdr:twoCellAnchor editAs="absolute">
    <xdr:from>
      <xdr:col>1</xdr:col>
      <xdr:colOff>0</xdr:colOff>
      <xdr:row>4</xdr:row>
      <xdr:rowOff>0</xdr:rowOff>
    </xdr:from>
    <xdr:to>
      <xdr:col>11</xdr:col>
      <xdr:colOff>0</xdr:colOff>
      <xdr:row>4</xdr:row>
      <xdr:rowOff>247650</xdr:rowOff>
    </xdr:to>
    <xdr:pic macro="[0]!modThisWorkbook.Freeze_Panes">
      <xdr:nvPicPr>
        <xdr:cNvPr id="5" name="UNFREEZE_PANES" hidden="1"/>
        <xdr:cNvPicPr preferRelativeResize="1">
          <a:picLocks noChangeAspect="1"/>
        </xdr:cNvPicPr>
      </xdr:nvPicPr>
      <xdr:blipFill>
        <a:blip r:embed="rId3"/>
        <a:stretch>
          <a:fillRect/>
        </a:stretch>
      </xdr:blipFill>
      <xdr:spPr>
        <a:xfrm>
          <a:off x="0" y="38100"/>
          <a:ext cx="247650" cy="247650"/>
        </a:xfrm>
        <a:prstGeom prst="rect">
          <a:avLst/>
        </a:prstGeom>
        <a:blipFill>
          <a:blip r:embed=""/>
          <a:srcRect/>
          <a:stretch>
            <a:fillRect/>
          </a:stretch>
        </a:blip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5</xdr:col>
      <xdr:colOff>9525</xdr:colOff>
      <xdr:row>1</xdr:row>
      <xdr:rowOff>247650</xdr:rowOff>
    </xdr:to>
    <xdr:pic macro="[0]!modThisWorkbook.Freeze_Panes">
      <xdr:nvPicPr>
        <xdr:cNvPr id="1" name="FREEZE_PANES"/>
        <xdr:cNvPicPr preferRelativeResize="1">
          <a:picLocks noChangeAspect="1"/>
        </xdr:cNvPicPr>
      </xdr:nvPicPr>
      <xdr:blipFill>
        <a:blip r:embed="rId1"/>
        <a:stretch>
          <a:fillRect/>
        </a:stretch>
      </xdr:blipFill>
      <xdr:spPr>
        <a:xfrm>
          <a:off x="0" y="38100"/>
          <a:ext cx="257175" cy="247650"/>
        </a:xfrm>
        <a:prstGeom prst="rect">
          <a:avLst/>
        </a:prstGeom>
        <a:blipFill>
          <a:blip r:embed=""/>
          <a:srcRect/>
          <a:stretch>
            <a:fillRect/>
          </a:stretch>
        </a:blipFill>
        <a:ln w="9525" cmpd="sng">
          <a:noFill/>
        </a:ln>
      </xdr:spPr>
    </xdr:pic>
    <xdr:clientData/>
  </xdr:twoCellAnchor>
  <xdr:twoCellAnchor editAs="absolute">
    <xdr:from>
      <xdr:col>1</xdr:col>
      <xdr:colOff>0</xdr:colOff>
      <xdr:row>1</xdr:row>
      <xdr:rowOff>0</xdr:rowOff>
    </xdr:from>
    <xdr:to>
      <xdr:col>5</xdr:col>
      <xdr:colOff>0</xdr:colOff>
      <xdr:row>1</xdr:row>
      <xdr:rowOff>247650</xdr:rowOff>
    </xdr:to>
    <xdr:pic macro="[0]!modThisWorkbook.Freeze_Panes">
      <xdr:nvPicPr>
        <xdr:cNvPr id="2" name="UNFREEZE_PANES" hidden="1"/>
        <xdr:cNvPicPr preferRelativeResize="1">
          <a:picLocks noChangeAspect="1"/>
        </xdr:cNvPicPr>
      </xdr:nvPicPr>
      <xdr:blipFill>
        <a:blip r:embed="rId2"/>
        <a:stretch>
          <a:fillRect/>
        </a:stretch>
      </xdr:blipFill>
      <xdr:spPr>
        <a:xfrm>
          <a:off x="0" y="38100"/>
          <a:ext cx="247650" cy="247650"/>
        </a:xfrm>
        <a:prstGeom prst="rect">
          <a:avLst/>
        </a:prstGeom>
        <a:blipFill>
          <a:blip r:embed=""/>
          <a:srcRect/>
          <a:stretch>
            <a:fillRect/>
          </a:stretch>
        </a:blip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0</xdr:rowOff>
    </xdr:from>
    <xdr:to>
      <xdr:col>3</xdr:col>
      <xdr:colOff>9525</xdr:colOff>
      <xdr:row>4</xdr:row>
      <xdr:rowOff>247650</xdr:rowOff>
    </xdr:to>
    <xdr:pic macro="[0]!modThisWorkbook.Freeze_Panes">
      <xdr:nvPicPr>
        <xdr:cNvPr id="1" name="FREEZE_PANES"/>
        <xdr:cNvPicPr preferRelativeResize="1">
          <a:picLocks noChangeAspect="1"/>
        </xdr:cNvPicPr>
      </xdr:nvPicPr>
      <xdr:blipFill>
        <a:blip r:embed="rId1"/>
        <a:stretch>
          <a:fillRect/>
        </a:stretch>
      </xdr:blipFill>
      <xdr:spPr>
        <a:xfrm>
          <a:off x="0" y="38100"/>
          <a:ext cx="257175" cy="247650"/>
        </a:xfrm>
        <a:prstGeom prst="rect">
          <a:avLst/>
        </a:prstGeom>
        <a:blipFill>
          <a:blip r:embed=""/>
          <a:srcRect/>
          <a:stretch>
            <a:fillRect/>
          </a:stretch>
        </a:blipFill>
        <a:ln w="9525" cmpd="sng">
          <a:noFill/>
        </a:ln>
      </xdr:spPr>
    </xdr:pic>
    <xdr:clientData/>
  </xdr:twoCellAnchor>
  <xdr:twoCellAnchor editAs="absolute">
    <xdr:from>
      <xdr:col>1</xdr:col>
      <xdr:colOff>0</xdr:colOff>
      <xdr:row>4</xdr:row>
      <xdr:rowOff>0</xdr:rowOff>
    </xdr:from>
    <xdr:to>
      <xdr:col>3</xdr:col>
      <xdr:colOff>0</xdr:colOff>
      <xdr:row>4</xdr:row>
      <xdr:rowOff>247650</xdr:rowOff>
    </xdr:to>
    <xdr:pic macro="[0]!modThisWorkbook.Freeze_Panes">
      <xdr:nvPicPr>
        <xdr:cNvPr id="2" name="UNFREEZE_PANES" hidden="1"/>
        <xdr:cNvPicPr preferRelativeResize="1">
          <a:picLocks noChangeAspect="1"/>
        </xdr:cNvPicPr>
      </xdr:nvPicPr>
      <xdr:blipFill>
        <a:blip r:embed="rId2"/>
        <a:stretch>
          <a:fillRect/>
        </a:stretch>
      </xdr:blipFill>
      <xdr:spPr>
        <a:xfrm>
          <a:off x="0" y="38100"/>
          <a:ext cx="247650" cy="2476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5</xdr:col>
      <xdr:colOff>9525</xdr:colOff>
      <xdr:row>1</xdr:row>
      <xdr:rowOff>247650</xdr:rowOff>
    </xdr:to>
    <xdr:pic macro="[0]!modThisWorkbook.Freeze_Panes">
      <xdr:nvPicPr>
        <xdr:cNvPr id="1" name="FREEZE_PANES"/>
        <xdr:cNvPicPr preferRelativeResize="1">
          <a:picLocks noChangeAspect="1"/>
        </xdr:cNvPicPr>
      </xdr:nvPicPr>
      <xdr:blipFill>
        <a:blip r:embed="rId1"/>
        <a:stretch>
          <a:fillRect/>
        </a:stretch>
      </xdr:blipFill>
      <xdr:spPr>
        <a:xfrm>
          <a:off x="0" y="38100"/>
          <a:ext cx="257175" cy="247650"/>
        </a:xfrm>
        <a:prstGeom prst="rect">
          <a:avLst/>
        </a:prstGeom>
        <a:blipFill>
          <a:blip r:embed=""/>
          <a:srcRect/>
          <a:stretch>
            <a:fillRect/>
          </a:stretch>
        </a:blipFill>
        <a:ln w="9525" cmpd="sng">
          <a:noFill/>
        </a:ln>
      </xdr:spPr>
    </xdr:pic>
    <xdr:clientData/>
  </xdr:twoCellAnchor>
  <xdr:twoCellAnchor editAs="absolute">
    <xdr:from>
      <xdr:col>1</xdr:col>
      <xdr:colOff>0</xdr:colOff>
      <xdr:row>1</xdr:row>
      <xdr:rowOff>0</xdr:rowOff>
    </xdr:from>
    <xdr:to>
      <xdr:col>5</xdr:col>
      <xdr:colOff>0</xdr:colOff>
      <xdr:row>1</xdr:row>
      <xdr:rowOff>247650</xdr:rowOff>
    </xdr:to>
    <xdr:pic macro="[0]!modThisWorkbook.Freeze_Panes">
      <xdr:nvPicPr>
        <xdr:cNvPr id="2" name="UNFREEZE_PANES" hidden="1"/>
        <xdr:cNvPicPr preferRelativeResize="1">
          <a:picLocks noChangeAspect="1"/>
        </xdr:cNvPicPr>
      </xdr:nvPicPr>
      <xdr:blipFill>
        <a:blip r:embed="rId2"/>
        <a:stretch>
          <a:fillRect/>
        </a:stretch>
      </xdr:blipFill>
      <xdr:spPr>
        <a:xfrm>
          <a:off x="0" y="38100"/>
          <a:ext cx="247650" cy="247650"/>
        </a:xfrm>
        <a:prstGeom prst="rect">
          <a:avLst/>
        </a:prstGeom>
        <a:blipFill>
          <a:blip r:embed=""/>
          <a:srcRect/>
          <a:stretch>
            <a:fillRect/>
          </a:stretch>
        </a:blip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0</xdr:rowOff>
    </xdr:from>
    <xdr:to>
      <xdr:col>3</xdr:col>
      <xdr:colOff>9525</xdr:colOff>
      <xdr:row>4</xdr:row>
      <xdr:rowOff>238125</xdr:rowOff>
    </xdr:to>
    <xdr:pic macro="[0]!modThisWorkbook.Freeze_Panes">
      <xdr:nvPicPr>
        <xdr:cNvPr id="1" name="FREEZE_PANES"/>
        <xdr:cNvPicPr preferRelativeResize="1">
          <a:picLocks noChangeAspect="1"/>
        </xdr:cNvPicPr>
      </xdr:nvPicPr>
      <xdr:blipFill>
        <a:blip r:embed="rId1"/>
        <a:stretch>
          <a:fillRect/>
        </a:stretch>
      </xdr:blipFill>
      <xdr:spPr>
        <a:xfrm>
          <a:off x="0" y="38100"/>
          <a:ext cx="257175" cy="238125"/>
        </a:xfrm>
        <a:prstGeom prst="rect">
          <a:avLst/>
        </a:prstGeom>
        <a:blipFill>
          <a:blip r:embed=""/>
          <a:srcRect/>
          <a:stretch>
            <a:fillRect/>
          </a:stretch>
        </a:blipFill>
        <a:ln w="9525" cmpd="sng">
          <a:noFill/>
        </a:ln>
      </xdr:spPr>
    </xdr:pic>
    <xdr:clientData/>
  </xdr:twoCellAnchor>
  <xdr:twoCellAnchor editAs="absolute">
    <xdr:from>
      <xdr:col>1</xdr:col>
      <xdr:colOff>0</xdr:colOff>
      <xdr:row>4</xdr:row>
      <xdr:rowOff>0</xdr:rowOff>
    </xdr:from>
    <xdr:to>
      <xdr:col>3</xdr:col>
      <xdr:colOff>0</xdr:colOff>
      <xdr:row>4</xdr:row>
      <xdr:rowOff>238125</xdr:rowOff>
    </xdr:to>
    <xdr:pic macro="[0]!modThisWorkbook.Freeze_Panes">
      <xdr:nvPicPr>
        <xdr:cNvPr id="2" name="UNFREEZE_PANES" hidden="1"/>
        <xdr:cNvPicPr preferRelativeResize="1">
          <a:picLocks noChangeAspect="1"/>
        </xdr:cNvPicPr>
      </xdr:nvPicPr>
      <xdr:blipFill>
        <a:blip r:embed="rId2"/>
        <a:stretch>
          <a:fillRect/>
        </a:stretch>
      </xdr:blipFill>
      <xdr:spPr>
        <a:xfrm>
          <a:off x="0" y="38100"/>
          <a:ext cx="247650" cy="238125"/>
        </a:xfrm>
        <a:prstGeom prst="rect">
          <a:avLst/>
        </a:prstGeom>
        <a:blipFill>
          <a:blip r:embed=""/>
          <a:srcRect/>
          <a:stretch>
            <a:fillRect/>
          </a:stretch>
        </a:blipFill>
        <a:ln w="9525" cmpd="sng">
          <a:noFill/>
        </a:ln>
      </xdr:spPr>
    </xdr:pic>
    <xdr:clientData/>
  </xdr:twoCellAnchor>
  <xdr:twoCellAnchor>
    <xdr:from>
      <xdr:col>7</xdr:col>
      <xdr:colOff>38100</xdr:colOff>
      <xdr:row>10</xdr:row>
      <xdr:rowOff>0</xdr:rowOff>
    </xdr:from>
    <xdr:to>
      <xdr:col>7</xdr:col>
      <xdr:colOff>247650</xdr:colOff>
      <xdr:row>10</xdr:row>
      <xdr:rowOff>180975</xdr:rowOff>
    </xdr:to>
    <xdr:grpSp>
      <xdr:nvGrpSpPr>
        <xdr:cNvPr id="3" name="shCalendar"/>
        <xdr:cNvGrpSpPr>
          <a:grpSpLocks/>
        </xdr:cNvGrpSpPr>
      </xdr:nvGrpSpPr>
      <xdr:grpSpPr>
        <a:xfrm>
          <a:off x="7315200" y="1266825"/>
          <a:ext cx="200025" cy="180975"/>
          <a:chOff x="10763" y="2007"/>
          <a:chExt cx="299" cy="299"/>
        </a:xfrm>
        <a:solidFill>
          <a:srgbClr val="FFFFFF"/>
        </a:solidFill>
      </xdr:grpSpPr>
      <xdr:sp macro="[0]!modfrmDateChoose.CalendarShow">
        <xdr:nvSpPr>
          <xdr:cNvPr id="4" name="shCalendar_bck" hidden="1"/>
          <xdr:cNvSpPr>
            <a:spLocks/>
          </xdr:cNvSpPr>
        </xdr:nvSpPr>
        <xdr:spPr>
          <a:xfrm>
            <a:off x="10763" y="2007"/>
            <a:ext cx="298" cy="298"/>
          </a:xfrm>
          <a:prstGeom prst="rect">
            <a:avLst/>
          </a:prstGeom>
          <a:solidFill>
            <a:srgbClr val="7F7F7F"/>
          </a:solidFill>
          <a:ln w="3240" cmpd="sng">
            <a:solidFill>
              <a:srgbClr val="595959"/>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pic macro="[0]!modfrmDateChoose.CalendarShow">
        <xdr:nvPicPr>
          <xdr:cNvPr id="5" name="shCalendar_1" hidden="1"/>
          <xdr:cNvPicPr preferRelativeResize="1">
            <a:picLocks noChangeAspect="1"/>
          </xdr:cNvPicPr>
        </xdr:nvPicPr>
        <xdr:blipFill>
          <a:blip r:embed="rId3"/>
          <a:stretch>
            <a:fillRect/>
          </a:stretch>
        </xdr:blipFill>
        <xdr:spPr>
          <a:xfrm>
            <a:off x="10843" y="2091"/>
            <a:ext cx="138" cy="152"/>
          </a:xfrm>
          <a:prstGeom prst="rect">
            <a:avLst/>
          </a:prstGeom>
          <a:blipFill>
            <a:blip r:embed=""/>
            <a:srcRect/>
            <a:stretch>
              <a:fillRect/>
            </a:stretch>
          </a:blipFill>
          <a:ln w="3240" cmpd="sng">
            <a:solidFill>
              <a:srgbClr val="D9D9D9"/>
            </a:solidFill>
            <a:headEnd type="none"/>
            <a:tailEnd type="none"/>
          </a:ln>
        </xdr:spPr>
      </xdr:pic>
    </xdr:grp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xdr:row>
      <xdr:rowOff>9525</xdr:rowOff>
    </xdr:from>
    <xdr:to>
      <xdr:col>9</xdr:col>
      <xdr:colOff>247650</xdr:colOff>
      <xdr:row>4</xdr:row>
      <xdr:rowOff>161925</xdr:rowOff>
    </xdr:to>
    <xdr:grpSp>
      <xdr:nvGrpSpPr>
        <xdr:cNvPr id="1" name="shCalendar"/>
        <xdr:cNvGrpSpPr>
          <a:grpSpLocks/>
        </xdr:cNvGrpSpPr>
      </xdr:nvGrpSpPr>
      <xdr:grpSpPr>
        <a:xfrm>
          <a:off x="7077075" y="9525"/>
          <a:ext cx="200025" cy="190500"/>
          <a:chOff x="10414" y="15"/>
          <a:chExt cx="299" cy="298"/>
        </a:xfrm>
        <a:solidFill>
          <a:srgbClr val="FFFFFF"/>
        </a:solidFill>
      </xdr:grpSpPr>
      <xdr:sp macro="[0]!modfrmDateChoose.CalendarShow">
        <xdr:nvSpPr>
          <xdr:cNvPr id="2" name="shCalendar_bck" hidden="1"/>
          <xdr:cNvSpPr>
            <a:spLocks/>
          </xdr:cNvSpPr>
        </xdr:nvSpPr>
        <xdr:spPr>
          <a:xfrm>
            <a:off x="10414" y="15"/>
            <a:ext cx="298" cy="298"/>
          </a:xfrm>
          <a:prstGeom prst="rect">
            <a:avLst/>
          </a:prstGeom>
          <a:solidFill>
            <a:srgbClr val="7F7F7F"/>
          </a:solidFill>
          <a:ln w="3240" cmpd="sng">
            <a:solidFill>
              <a:srgbClr val="595959"/>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pic macro="[0]!modfrmDateChoose.CalendarShow">
        <xdr:nvPicPr>
          <xdr:cNvPr id="3" name="shCalendar_1" hidden="1"/>
          <xdr:cNvPicPr preferRelativeResize="1">
            <a:picLocks noChangeAspect="1"/>
          </xdr:cNvPicPr>
        </xdr:nvPicPr>
        <xdr:blipFill>
          <a:blip r:embed="rId1"/>
          <a:stretch>
            <a:fillRect/>
          </a:stretch>
        </xdr:blipFill>
        <xdr:spPr>
          <a:xfrm>
            <a:off x="10494" y="99"/>
            <a:ext cx="138" cy="152"/>
          </a:xfrm>
          <a:prstGeom prst="rect">
            <a:avLst/>
          </a:prstGeom>
          <a:blipFill>
            <a:blip r:embed=""/>
            <a:srcRect/>
            <a:stretch>
              <a:fillRect/>
            </a:stretch>
          </a:blipFill>
          <a:ln w="3240" cmpd="sng">
            <a:solidFill>
              <a:srgbClr val="D9D9D9"/>
            </a:solidFill>
            <a:headEnd type="none"/>
            <a:tailEnd type="none"/>
          </a:ln>
        </xdr:spPr>
      </xdr:pic>
    </xdr:grp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219075</xdr:colOff>
      <xdr:row>0</xdr:row>
      <xdr:rowOff>114300</xdr:rowOff>
    </xdr:from>
    <xdr:to>
      <xdr:col>40</xdr:col>
      <xdr:colOff>419100</xdr:colOff>
      <xdr:row>0</xdr:row>
      <xdr:rowOff>304800</xdr:rowOff>
    </xdr:to>
    <xdr:grpSp>
      <xdr:nvGrpSpPr>
        <xdr:cNvPr id="1" name="shCalendar"/>
        <xdr:cNvGrpSpPr>
          <a:grpSpLocks/>
        </xdr:cNvGrpSpPr>
      </xdr:nvGrpSpPr>
      <xdr:grpSpPr>
        <a:xfrm>
          <a:off x="68522850" y="114300"/>
          <a:ext cx="200025" cy="190500"/>
          <a:chOff x="100781" y="180"/>
          <a:chExt cx="299" cy="299"/>
        </a:xfrm>
        <a:solidFill>
          <a:srgbClr val="FFFFFF"/>
        </a:solidFill>
      </xdr:grpSpPr>
      <xdr:sp macro="[0]!modfrmDateChoose.CalendarShow">
        <xdr:nvSpPr>
          <xdr:cNvPr id="2" name="shCalendar_bck"/>
          <xdr:cNvSpPr>
            <a:spLocks/>
          </xdr:cNvSpPr>
        </xdr:nvSpPr>
        <xdr:spPr>
          <a:xfrm>
            <a:off x="100781" y="180"/>
            <a:ext cx="298" cy="298"/>
          </a:xfrm>
          <a:prstGeom prst="rect">
            <a:avLst/>
          </a:prstGeom>
          <a:solidFill>
            <a:srgbClr val="7F7F7F"/>
          </a:solidFill>
          <a:ln w="3240" cmpd="sng">
            <a:solidFill>
              <a:srgbClr val="595959"/>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pic macro="[0]!modfrmDateChoose.CalendarShow">
        <xdr:nvPicPr>
          <xdr:cNvPr id="3" name="shCalendar_1"/>
          <xdr:cNvPicPr preferRelativeResize="1">
            <a:picLocks noChangeAspect="1"/>
          </xdr:cNvPicPr>
        </xdr:nvPicPr>
        <xdr:blipFill>
          <a:blip r:embed="rId1"/>
          <a:stretch>
            <a:fillRect/>
          </a:stretch>
        </xdr:blipFill>
        <xdr:spPr>
          <a:xfrm>
            <a:off x="100861" y="264"/>
            <a:ext cx="138" cy="152"/>
          </a:xfrm>
          <a:prstGeom prst="rect">
            <a:avLst/>
          </a:prstGeom>
          <a:blipFill>
            <a:blip r:embed=""/>
            <a:srcRect/>
            <a:stretch>
              <a:fillRect/>
            </a:stretch>
          </a:blipFill>
          <a:ln w="3240" cmpd="sng">
            <a:solidFill>
              <a:srgbClr val="D9D9D9"/>
            </a:solidFill>
            <a:headEnd type="none"/>
            <a:tailEnd type="none"/>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18</xdr:row>
      <xdr:rowOff>0</xdr:rowOff>
    </xdr:from>
    <xdr:to>
      <xdr:col>6</xdr:col>
      <xdr:colOff>247650</xdr:colOff>
      <xdr:row>18</xdr:row>
      <xdr:rowOff>190500</xdr:rowOff>
    </xdr:to>
    <xdr:grpSp>
      <xdr:nvGrpSpPr>
        <xdr:cNvPr id="1" name="shCalendar"/>
        <xdr:cNvGrpSpPr>
          <a:grpSpLocks/>
        </xdr:cNvGrpSpPr>
      </xdr:nvGrpSpPr>
      <xdr:grpSpPr>
        <a:xfrm>
          <a:off x="7219950" y="3448050"/>
          <a:ext cx="200025" cy="190500"/>
          <a:chOff x="10624" y="5295"/>
          <a:chExt cx="299" cy="299"/>
        </a:xfrm>
        <a:solidFill>
          <a:srgbClr val="FFFFFF"/>
        </a:solidFill>
      </xdr:grpSpPr>
      <xdr:sp macro="[0]!modfrmDateChoose.CalendarShow">
        <xdr:nvSpPr>
          <xdr:cNvPr id="2" name="shCalendar_bck" hidden="1"/>
          <xdr:cNvSpPr>
            <a:spLocks/>
          </xdr:cNvSpPr>
        </xdr:nvSpPr>
        <xdr:spPr>
          <a:xfrm>
            <a:off x="10624" y="5295"/>
            <a:ext cx="298" cy="298"/>
          </a:xfrm>
          <a:prstGeom prst="rect">
            <a:avLst/>
          </a:prstGeom>
          <a:solidFill>
            <a:srgbClr val="7F7F7F"/>
          </a:solidFill>
          <a:ln w="3240" cmpd="sng">
            <a:solidFill>
              <a:srgbClr val="595959"/>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pic macro="[0]!modfrmDateChoose.CalendarShow">
        <xdr:nvPicPr>
          <xdr:cNvPr id="3" name="shCalendar_1" hidden="1"/>
          <xdr:cNvPicPr preferRelativeResize="1">
            <a:picLocks noChangeAspect="1"/>
          </xdr:cNvPicPr>
        </xdr:nvPicPr>
        <xdr:blipFill>
          <a:blip r:embed="rId1"/>
          <a:stretch>
            <a:fillRect/>
          </a:stretch>
        </xdr:blipFill>
        <xdr:spPr>
          <a:xfrm>
            <a:off x="10704" y="5379"/>
            <a:ext cx="138" cy="152"/>
          </a:xfrm>
          <a:prstGeom prst="rect">
            <a:avLst/>
          </a:prstGeom>
          <a:blipFill>
            <a:blip r:embed=""/>
            <a:srcRect/>
            <a:stretch>
              <a:fillRect/>
            </a:stretch>
          </a:blipFill>
          <a:ln w="3240" cmpd="sng">
            <a:solidFill>
              <a:srgbClr val="D9D9D9"/>
            </a:solidFill>
            <a:headEnd type="none"/>
            <a:tailEnd type="none"/>
          </a:ln>
        </xdr:spPr>
      </xdr:pic>
    </xdr:grpSp>
    <xdr:clientData/>
  </xdr:twoCellAnchor>
  <xdr:twoCellAnchor>
    <xdr:from>
      <xdr:col>6</xdr:col>
      <xdr:colOff>247650</xdr:colOff>
      <xdr:row>10</xdr:row>
      <xdr:rowOff>28575</xdr:rowOff>
    </xdr:from>
    <xdr:to>
      <xdr:col>7</xdr:col>
      <xdr:colOff>209550</xdr:colOff>
      <xdr:row>10</xdr:row>
      <xdr:rowOff>247650</xdr:rowOff>
    </xdr:to>
    <xdr:pic macro="[0]!modInfo.MainSheetHelp">
      <xdr:nvPicPr>
        <xdr:cNvPr id="4" name="ExcludeHelp_3"/>
        <xdr:cNvPicPr preferRelativeResize="1">
          <a:picLocks noChangeAspect="1"/>
        </xdr:cNvPicPr>
      </xdr:nvPicPr>
      <xdr:blipFill>
        <a:blip r:embed="rId2"/>
        <a:stretch>
          <a:fillRect/>
        </a:stretch>
      </xdr:blipFill>
      <xdr:spPr>
        <a:xfrm>
          <a:off x="7429500" y="1790700"/>
          <a:ext cx="209550" cy="219075"/>
        </a:xfrm>
        <a:prstGeom prst="rect">
          <a:avLst/>
        </a:prstGeom>
        <a:blipFill>
          <a:blip r:embed=""/>
          <a:srcRect/>
          <a:stretch>
            <a:fillRect/>
          </a:stretch>
        </a:blipFill>
        <a:ln w="9525" cmpd="sng">
          <a:noFill/>
        </a:ln>
      </xdr:spPr>
    </xdr:pic>
    <xdr:clientData/>
  </xdr:twoCellAnchor>
  <xdr:twoCellAnchor>
    <xdr:from>
      <xdr:col>6</xdr:col>
      <xdr:colOff>247650</xdr:colOff>
      <xdr:row>8</xdr:row>
      <xdr:rowOff>114300</xdr:rowOff>
    </xdr:from>
    <xdr:to>
      <xdr:col>7</xdr:col>
      <xdr:colOff>209550</xdr:colOff>
      <xdr:row>8</xdr:row>
      <xdr:rowOff>390525</xdr:rowOff>
    </xdr:to>
    <xdr:pic macro="[0]!modInfo.MainSheetHelp">
      <xdr:nvPicPr>
        <xdr:cNvPr id="5" name="ExcludeHelp_6"/>
        <xdr:cNvPicPr preferRelativeResize="1">
          <a:picLocks noChangeAspect="1"/>
        </xdr:cNvPicPr>
      </xdr:nvPicPr>
      <xdr:blipFill>
        <a:blip r:embed="rId2"/>
        <a:stretch>
          <a:fillRect/>
        </a:stretch>
      </xdr:blipFill>
      <xdr:spPr>
        <a:xfrm>
          <a:off x="7429500" y="1371600"/>
          <a:ext cx="209550" cy="276225"/>
        </a:xfrm>
        <a:prstGeom prst="rect">
          <a:avLst/>
        </a:prstGeom>
        <a:blipFill>
          <a:blip r:embed=""/>
          <a:srcRect/>
          <a:stretch>
            <a:fillRect/>
          </a:stretch>
        </a:blipFill>
        <a:ln w="9525" cmpd="sng">
          <a:noFill/>
        </a:ln>
      </xdr:spPr>
    </xdr:pic>
    <xdr:clientData/>
  </xdr:twoCellAnchor>
  <xdr:twoCellAnchor>
    <xdr:from>
      <xdr:col>6</xdr:col>
      <xdr:colOff>247650</xdr:colOff>
      <xdr:row>13</xdr:row>
      <xdr:rowOff>38100</xdr:rowOff>
    </xdr:from>
    <xdr:to>
      <xdr:col>7</xdr:col>
      <xdr:colOff>209550</xdr:colOff>
      <xdr:row>13</xdr:row>
      <xdr:rowOff>257175</xdr:rowOff>
    </xdr:to>
    <xdr:pic macro="[0]!modInfo.MainSheetHelp">
      <xdr:nvPicPr>
        <xdr:cNvPr id="6" name="ExcludeHelp_7"/>
        <xdr:cNvPicPr preferRelativeResize="1">
          <a:picLocks noChangeAspect="1"/>
        </xdr:cNvPicPr>
      </xdr:nvPicPr>
      <xdr:blipFill>
        <a:blip r:embed="rId2"/>
        <a:stretch>
          <a:fillRect/>
        </a:stretch>
      </xdr:blipFill>
      <xdr:spPr>
        <a:xfrm>
          <a:off x="7429500" y="2552700"/>
          <a:ext cx="209550" cy="219075"/>
        </a:xfrm>
        <a:prstGeom prst="rect">
          <a:avLst/>
        </a:prstGeom>
        <a:blipFill>
          <a:blip r:embed=""/>
          <a:srcRect/>
          <a:stretch>
            <a:fillRect/>
          </a:stretch>
        </a:blipFill>
        <a:ln w="9525" cmpd="sng">
          <a:noFill/>
        </a:ln>
      </xdr:spPr>
    </xdr:pic>
    <xdr:clientData/>
  </xdr:twoCellAnchor>
  <xdr:twoCellAnchor>
    <xdr:from>
      <xdr:col>6</xdr:col>
      <xdr:colOff>247650</xdr:colOff>
      <xdr:row>27</xdr:row>
      <xdr:rowOff>85725</xdr:rowOff>
    </xdr:from>
    <xdr:to>
      <xdr:col>7</xdr:col>
      <xdr:colOff>209550</xdr:colOff>
      <xdr:row>27</xdr:row>
      <xdr:rowOff>304800</xdr:rowOff>
    </xdr:to>
    <xdr:pic macro="[0]!modInfo.MainSheetHelp">
      <xdr:nvPicPr>
        <xdr:cNvPr id="7" name="ExcludeHelp_8"/>
        <xdr:cNvPicPr preferRelativeResize="1">
          <a:picLocks noChangeAspect="1"/>
        </xdr:cNvPicPr>
      </xdr:nvPicPr>
      <xdr:blipFill>
        <a:blip r:embed="rId2"/>
        <a:stretch>
          <a:fillRect/>
        </a:stretch>
      </xdr:blipFill>
      <xdr:spPr>
        <a:xfrm>
          <a:off x="7429500" y="5000625"/>
          <a:ext cx="209550" cy="219075"/>
        </a:xfrm>
        <a:prstGeom prst="rect">
          <a:avLst/>
        </a:prstGeom>
        <a:blipFill>
          <a:blip r:embed=""/>
          <a:srcRect/>
          <a:stretch>
            <a:fillRect/>
          </a:stretch>
        </a:blipFill>
        <a:ln w="9525" cmpd="sng">
          <a:noFill/>
        </a:ln>
      </xdr:spPr>
    </xdr:pic>
    <xdr:clientData/>
  </xdr:twoCellAnchor>
  <xdr:twoCellAnchor>
    <xdr:from>
      <xdr:col>7</xdr:col>
      <xdr:colOff>0</xdr:colOff>
      <xdr:row>3</xdr:row>
      <xdr:rowOff>76200</xdr:rowOff>
    </xdr:from>
    <xdr:to>
      <xdr:col>7</xdr:col>
      <xdr:colOff>238125</xdr:colOff>
      <xdr:row>4</xdr:row>
      <xdr:rowOff>219075</xdr:rowOff>
    </xdr:to>
    <xdr:pic macro="[0]!modList00.CreatePrintedForm">
      <xdr:nvPicPr>
        <xdr:cNvPr id="8" name="cmdCreatePrintedForm" hidden="1"/>
        <xdr:cNvPicPr preferRelativeResize="1">
          <a:picLocks noChangeAspect="1"/>
        </xdr:cNvPicPr>
      </xdr:nvPicPr>
      <xdr:blipFill>
        <a:blip r:embed="rId3"/>
        <a:stretch>
          <a:fillRect/>
        </a:stretch>
      </xdr:blipFill>
      <xdr:spPr>
        <a:xfrm>
          <a:off x="7429500" y="476250"/>
          <a:ext cx="238125" cy="21907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0</xdr:rowOff>
    </xdr:from>
    <xdr:to>
      <xdr:col>4</xdr:col>
      <xdr:colOff>228600</xdr:colOff>
      <xdr:row>8</xdr:row>
      <xdr:rowOff>219075</xdr:rowOff>
    </xdr:to>
    <xdr:pic macro="[0]!modInfo.MainSheetHelp">
      <xdr:nvPicPr>
        <xdr:cNvPr id="1" name="ExcludeHelp_1"/>
        <xdr:cNvPicPr preferRelativeResize="1">
          <a:picLocks noChangeAspect="1"/>
        </xdr:cNvPicPr>
      </xdr:nvPicPr>
      <xdr:blipFill>
        <a:blip r:embed="rId1"/>
        <a:stretch>
          <a:fillRect/>
        </a:stretch>
      </xdr:blipFill>
      <xdr:spPr>
        <a:xfrm>
          <a:off x="666750" y="542925"/>
          <a:ext cx="228600" cy="219075"/>
        </a:xfrm>
        <a:prstGeom prst="rect">
          <a:avLst/>
        </a:prstGeom>
        <a:blipFill>
          <a:blip r:embed=""/>
          <a:srcRect/>
          <a:stretch>
            <a:fillRect/>
          </a:stretch>
        </a:blipFill>
        <a:ln w="9525" cmpd="sng">
          <a:noFill/>
        </a:ln>
      </xdr:spPr>
    </xdr:pic>
    <xdr:clientData/>
  </xdr:twoCellAnchor>
  <xdr:twoCellAnchor>
    <xdr:from>
      <xdr:col>7</xdr:col>
      <xdr:colOff>0</xdr:colOff>
      <xdr:row>8</xdr:row>
      <xdr:rowOff>0</xdr:rowOff>
    </xdr:from>
    <xdr:to>
      <xdr:col>7</xdr:col>
      <xdr:colOff>238125</xdr:colOff>
      <xdr:row>8</xdr:row>
      <xdr:rowOff>219075</xdr:rowOff>
    </xdr:to>
    <xdr:pic macro="[0]!modInfo.MainSheetHelp">
      <xdr:nvPicPr>
        <xdr:cNvPr id="2" name="ExcludeHelp_2"/>
        <xdr:cNvPicPr preferRelativeResize="1">
          <a:picLocks noChangeAspect="1"/>
        </xdr:cNvPicPr>
      </xdr:nvPicPr>
      <xdr:blipFill>
        <a:blip r:embed="rId1"/>
        <a:stretch>
          <a:fillRect/>
        </a:stretch>
      </xdr:blipFill>
      <xdr:spPr>
        <a:xfrm>
          <a:off x="4391025" y="542925"/>
          <a:ext cx="238125" cy="219075"/>
        </a:xfrm>
        <a:prstGeom prst="rect">
          <a:avLst/>
        </a:prstGeom>
        <a:blipFill>
          <a:blip r:embed=""/>
          <a:srcRect/>
          <a:stretch>
            <a:fillRect/>
          </a:stretch>
        </a:blipFill>
        <a:ln w="9525" cmpd="sng">
          <a:noFill/>
        </a:ln>
      </xdr:spPr>
    </xdr:pic>
    <xdr:clientData/>
  </xdr:twoCellAnchor>
  <xdr:twoCellAnchor>
    <xdr:from>
      <xdr:col>10</xdr:col>
      <xdr:colOff>0</xdr:colOff>
      <xdr:row>8</xdr:row>
      <xdr:rowOff>0</xdr:rowOff>
    </xdr:from>
    <xdr:to>
      <xdr:col>10</xdr:col>
      <xdr:colOff>228600</xdr:colOff>
      <xdr:row>8</xdr:row>
      <xdr:rowOff>219075</xdr:rowOff>
    </xdr:to>
    <xdr:pic macro="[0]!modInfo.MainSheetHelp">
      <xdr:nvPicPr>
        <xdr:cNvPr id="3" name="ExcludeHelp_2"/>
        <xdr:cNvPicPr preferRelativeResize="1">
          <a:picLocks noChangeAspect="1"/>
        </xdr:cNvPicPr>
      </xdr:nvPicPr>
      <xdr:blipFill>
        <a:blip r:embed="rId1"/>
        <a:stretch>
          <a:fillRect/>
        </a:stretch>
      </xdr:blipFill>
      <xdr:spPr>
        <a:xfrm>
          <a:off x="7781925" y="542925"/>
          <a:ext cx="228600" cy="219075"/>
        </a:xfrm>
        <a:prstGeom prst="rect">
          <a:avLst/>
        </a:prstGeom>
        <a:blipFill>
          <a:blip r:embed=""/>
          <a:srcRect/>
          <a:stretch>
            <a:fillRect/>
          </a:stretch>
        </a:blipFill>
        <a:ln w="9525" cmpd="sng">
          <a:noFill/>
        </a:ln>
      </xdr:spPr>
    </xdr:pic>
    <xdr:clientData/>
  </xdr:twoCellAnchor>
  <xdr:twoCellAnchor editAs="absolute">
    <xdr:from>
      <xdr:col>1</xdr:col>
      <xdr:colOff>0</xdr:colOff>
      <xdr:row>3</xdr:row>
      <xdr:rowOff>0</xdr:rowOff>
    </xdr:from>
    <xdr:to>
      <xdr:col>3</xdr:col>
      <xdr:colOff>9525</xdr:colOff>
      <xdr:row>3</xdr:row>
      <xdr:rowOff>247650</xdr:rowOff>
    </xdr:to>
    <xdr:pic macro="[0]!modThisWorkbook.Freeze_Panes">
      <xdr:nvPicPr>
        <xdr:cNvPr id="4" name="FREEZE_PANES"/>
        <xdr:cNvPicPr preferRelativeResize="1">
          <a:picLocks noChangeAspect="1"/>
        </xdr:cNvPicPr>
      </xdr:nvPicPr>
      <xdr:blipFill>
        <a:blip r:embed="rId2"/>
        <a:stretch>
          <a:fillRect/>
        </a:stretch>
      </xdr:blipFill>
      <xdr:spPr>
        <a:xfrm>
          <a:off x="0" y="38100"/>
          <a:ext cx="257175" cy="247650"/>
        </a:xfrm>
        <a:prstGeom prst="rect">
          <a:avLst/>
        </a:prstGeom>
        <a:blipFill>
          <a:blip r:embed=""/>
          <a:srcRect/>
          <a:stretch>
            <a:fillRect/>
          </a:stretch>
        </a:blipFill>
        <a:ln w="9525" cmpd="sng">
          <a:noFill/>
        </a:ln>
      </xdr:spPr>
    </xdr:pic>
    <xdr:clientData/>
  </xdr:twoCellAnchor>
  <xdr:twoCellAnchor editAs="absolute">
    <xdr:from>
      <xdr:col>1</xdr:col>
      <xdr:colOff>0</xdr:colOff>
      <xdr:row>3</xdr:row>
      <xdr:rowOff>0</xdr:rowOff>
    </xdr:from>
    <xdr:to>
      <xdr:col>3</xdr:col>
      <xdr:colOff>0</xdr:colOff>
      <xdr:row>3</xdr:row>
      <xdr:rowOff>247650</xdr:rowOff>
    </xdr:to>
    <xdr:pic macro="[0]!modThisWorkbook.Freeze_Panes">
      <xdr:nvPicPr>
        <xdr:cNvPr id="5" name="UNFREEZE_PANES" hidden="1"/>
        <xdr:cNvPicPr preferRelativeResize="1">
          <a:picLocks noChangeAspect="1"/>
        </xdr:cNvPicPr>
      </xdr:nvPicPr>
      <xdr:blipFill>
        <a:blip r:embed="rId3"/>
        <a:stretch>
          <a:fillRect/>
        </a:stretch>
      </xdr:blipFill>
      <xdr:spPr>
        <a:xfrm>
          <a:off x="0" y="38100"/>
          <a:ext cx="247650" cy="24765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3190875</xdr:colOff>
      <xdr:row>3</xdr:row>
      <xdr:rowOff>9525</xdr:rowOff>
    </xdr:from>
    <xdr:to>
      <xdr:col>10</xdr:col>
      <xdr:colOff>200025</xdr:colOff>
      <xdr:row>4</xdr:row>
      <xdr:rowOff>161925</xdr:rowOff>
    </xdr:to>
    <xdr:grpSp>
      <xdr:nvGrpSpPr>
        <xdr:cNvPr id="1" name="shCalendar"/>
        <xdr:cNvGrpSpPr>
          <a:grpSpLocks/>
        </xdr:cNvGrpSpPr>
      </xdr:nvGrpSpPr>
      <xdr:grpSpPr>
        <a:xfrm>
          <a:off x="10668000" y="9525"/>
          <a:ext cx="200025" cy="190500"/>
          <a:chOff x="15691" y="15"/>
          <a:chExt cx="299" cy="298"/>
        </a:xfrm>
        <a:solidFill>
          <a:srgbClr val="FFFFFF"/>
        </a:solidFill>
      </xdr:grpSpPr>
      <xdr:sp macro="[0]!modfrmDateChoose.CalendarShow">
        <xdr:nvSpPr>
          <xdr:cNvPr id="2" name="shCalendar_bck" hidden="1"/>
          <xdr:cNvSpPr>
            <a:spLocks/>
          </xdr:cNvSpPr>
        </xdr:nvSpPr>
        <xdr:spPr>
          <a:xfrm>
            <a:off x="15691" y="15"/>
            <a:ext cx="298" cy="298"/>
          </a:xfrm>
          <a:prstGeom prst="rect">
            <a:avLst/>
          </a:prstGeom>
          <a:solidFill>
            <a:srgbClr val="7F7F7F"/>
          </a:solidFill>
          <a:ln w="3240" cmpd="sng">
            <a:solidFill>
              <a:srgbClr val="595959"/>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pic macro="[0]!modfrmDateChoose.CalendarShow">
        <xdr:nvPicPr>
          <xdr:cNvPr id="3" name="shCalendar_1" hidden="1"/>
          <xdr:cNvPicPr preferRelativeResize="1">
            <a:picLocks noChangeAspect="1"/>
          </xdr:cNvPicPr>
        </xdr:nvPicPr>
        <xdr:blipFill>
          <a:blip r:embed="rId1"/>
          <a:stretch>
            <a:fillRect/>
          </a:stretch>
        </xdr:blipFill>
        <xdr:spPr>
          <a:xfrm>
            <a:off x="15772" y="99"/>
            <a:ext cx="138" cy="152"/>
          </a:xfrm>
          <a:prstGeom prst="rect">
            <a:avLst/>
          </a:prstGeom>
          <a:blipFill>
            <a:blip r:embed=""/>
            <a:srcRect/>
            <a:stretch>
              <a:fillRect/>
            </a:stretch>
          </a:blipFill>
          <a:ln w="3240" cmpd="sng">
            <a:solidFill>
              <a:srgbClr val="D9D9D9"/>
            </a:solidFill>
            <a:headEnd type="none"/>
            <a:tailEnd type="none"/>
          </a:ln>
        </xdr:spPr>
      </xdr:pic>
    </xdr:grpSp>
    <xdr:clientData/>
  </xdr:twoCellAnchor>
  <xdr:twoCellAnchor>
    <xdr:from>
      <xdr:col>9</xdr:col>
      <xdr:colOff>0</xdr:colOff>
      <xdr:row>16</xdr:row>
      <xdr:rowOff>0</xdr:rowOff>
    </xdr:from>
    <xdr:to>
      <xdr:col>9</xdr:col>
      <xdr:colOff>238125</xdr:colOff>
      <xdr:row>16</xdr:row>
      <xdr:rowOff>219075</xdr:rowOff>
    </xdr:to>
    <xdr:pic macro="[0]!modInfo.MainSheetHelp">
      <xdr:nvPicPr>
        <xdr:cNvPr id="4" name="ExcludeHelp_1"/>
        <xdr:cNvPicPr preferRelativeResize="1">
          <a:picLocks noChangeAspect="1"/>
        </xdr:cNvPicPr>
      </xdr:nvPicPr>
      <xdr:blipFill>
        <a:blip r:embed="rId2"/>
        <a:stretch>
          <a:fillRect/>
        </a:stretch>
      </xdr:blipFill>
      <xdr:spPr>
        <a:xfrm>
          <a:off x="7477125" y="390525"/>
          <a:ext cx="238125" cy="219075"/>
        </a:xfrm>
        <a:prstGeom prst="rect">
          <a:avLst/>
        </a:prstGeom>
        <a:blipFill>
          <a:blip r:embed=""/>
          <a:srcRect/>
          <a:stretch>
            <a:fillRect/>
          </a:stretch>
        </a:blipFill>
        <a:ln w="9525" cmpd="sng">
          <a:noFill/>
        </a:ln>
      </xdr:spPr>
    </xdr:pic>
    <xdr:clientData/>
  </xdr:twoCellAnchor>
  <xdr:twoCellAnchor>
    <xdr:from>
      <xdr:col>9</xdr:col>
      <xdr:colOff>3190875</xdr:colOff>
      <xdr:row>16</xdr:row>
      <xdr:rowOff>0</xdr:rowOff>
    </xdr:from>
    <xdr:to>
      <xdr:col>10</xdr:col>
      <xdr:colOff>238125</xdr:colOff>
      <xdr:row>16</xdr:row>
      <xdr:rowOff>219075</xdr:rowOff>
    </xdr:to>
    <xdr:pic macro="[0]!modInfo.MainSheetHelp">
      <xdr:nvPicPr>
        <xdr:cNvPr id="5" name="ExcludeHelp_2"/>
        <xdr:cNvPicPr preferRelativeResize="1">
          <a:picLocks noChangeAspect="1"/>
        </xdr:cNvPicPr>
      </xdr:nvPicPr>
      <xdr:blipFill>
        <a:blip r:embed="rId2"/>
        <a:stretch>
          <a:fillRect/>
        </a:stretch>
      </xdr:blipFill>
      <xdr:spPr>
        <a:xfrm>
          <a:off x="10668000" y="390525"/>
          <a:ext cx="238125" cy="219075"/>
        </a:xfrm>
        <a:prstGeom prst="rect">
          <a:avLst/>
        </a:prstGeom>
        <a:blipFill>
          <a:blip r:embed=""/>
          <a:srcRect/>
          <a:stretch>
            <a:fillRect/>
          </a:stretch>
        </a:blipFill>
        <a:ln w="9525" cmpd="sng">
          <a:noFill/>
        </a:ln>
      </xdr:spPr>
    </xdr:pic>
    <xdr:clientData/>
  </xdr:twoCellAnchor>
  <xdr:twoCellAnchor>
    <xdr:from>
      <xdr:col>14</xdr:col>
      <xdr:colOff>0</xdr:colOff>
      <xdr:row>16</xdr:row>
      <xdr:rowOff>0</xdr:rowOff>
    </xdr:from>
    <xdr:to>
      <xdr:col>14</xdr:col>
      <xdr:colOff>238125</xdr:colOff>
      <xdr:row>16</xdr:row>
      <xdr:rowOff>219075</xdr:rowOff>
    </xdr:to>
    <xdr:pic macro="[0]!modInfo.MainSheetHelp">
      <xdr:nvPicPr>
        <xdr:cNvPr id="6" name="ExcludeHelp_3"/>
        <xdr:cNvPicPr preferRelativeResize="1">
          <a:picLocks noChangeAspect="1"/>
        </xdr:cNvPicPr>
      </xdr:nvPicPr>
      <xdr:blipFill>
        <a:blip r:embed="rId2"/>
        <a:stretch>
          <a:fillRect/>
        </a:stretch>
      </xdr:blipFill>
      <xdr:spPr>
        <a:xfrm>
          <a:off x="13420725" y="390525"/>
          <a:ext cx="238125" cy="219075"/>
        </a:xfrm>
        <a:prstGeom prst="rect">
          <a:avLst/>
        </a:prstGeom>
        <a:blipFill>
          <a:blip r:embed=""/>
          <a:srcRect/>
          <a:stretch>
            <a:fillRect/>
          </a:stretch>
        </a:blipFill>
        <a:ln w="9525" cmpd="sng">
          <a:noFill/>
        </a:ln>
      </xdr:spPr>
    </xdr:pic>
    <xdr:clientData/>
  </xdr:twoCellAnchor>
  <xdr:twoCellAnchor editAs="absolute">
    <xdr:from>
      <xdr:col>1</xdr:col>
      <xdr:colOff>0</xdr:colOff>
      <xdr:row>4</xdr:row>
      <xdr:rowOff>0</xdr:rowOff>
    </xdr:from>
    <xdr:to>
      <xdr:col>3</xdr:col>
      <xdr:colOff>9525</xdr:colOff>
      <xdr:row>4</xdr:row>
      <xdr:rowOff>247650</xdr:rowOff>
    </xdr:to>
    <xdr:pic macro="[0]!modThisWorkbook.Freeze_Panes">
      <xdr:nvPicPr>
        <xdr:cNvPr id="7" name="FREEZE_PANES"/>
        <xdr:cNvPicPr preferRelativeResize="1">
          <a:picLocks noChangeAspect="1"/>
        </xdr:cNvPicPr>
      </xdr:nvPicPr>
      <xdr:blipFill>
        <a:blip r:embed="rId3"/>
        <a:stretch>
          <a:fillRect/>
        </a:stretch>
      </xdr:blipFill>
      <xdr:spPr>
        <a:xfrm>
          <a:off x="0" y="38100"/>
          <a:ext cx="257175" cy="247650"/>
        </a:xfrm>
        <a:prstGeom prst="rect">
          <a:avLst/>
        </a:prstGeom>
        <a:blipFill>
          <a:blip r:embed=""/>
          <a:srcRect/>
          <a:stretch>
            <a:fillRect/>
          </a:stretch>
        </a:blipFill>
        <a:ln w="9525" cmpd="sng">
          <a:noFill/>
        </a:ln>
      </xdr:spPr>
    </xdr:pic>
    <xdr:clientData/>
  </xdr:twoCellAnchor>
  <xdr:twoCellAnchor editAs="absolute">
    <xdr:from>
      <xdr:col>1</xdr:col>
      <xdr:colOff>0</xdr:colOff>
      <xdr:row>4</xdr:row>
      <xdr:rowOff>0</xdr:rowOff>
    </xdr:from>
    <xdr:to>
      <xdr:col>3</xdr:col>
      <xdr:colOff>0</xdr:colOff>
      <xdr:row>4</xdr:row>
      <xdr:rowOff>247650</xdr:rowOff>
    </xdr:to>
    <xdr:pic macro="[0]!modThisWorkbook.Freeze_Panes">
      <xdr:nvPicPr>
        <xdr:cNvPr id="8" name="UNFREEZE_PANES" hidden="1"/>
        <xdr:cNvPicPr preferRelativeResize="1">
          <a:picLocks noChangeAspect="1"/>
        </xdr:cNvPicPr>
      </xdr:nvPicPr>
      <xdr:blipFill>
        <a:blip r:embed="rId4"/>
        <a:stretch>
          <a:fillRect/>
        </a:stretch>
      </xdr:blipFill>
      <xdr:spPr>
        <a:xfrm>
          <a:off x="0" y="38100"/>
          <a:ext cx="247650" cy="24765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5</xdr:col>
      <xdr:colOff>9525</xdr:colOff>
      <xdr:row>1</xdr:row>
      <xdr:rowOff>247650</xdr:rowOff>
    </xdr:to>
    <xdr:pic macro="[0]!modThisWorkbook.Freeze_Panes">
      <xdr:nvPicPr>
        <xdr:cNvPr id="1" name="FREEZE_PANES"/>
        <xdr:cNvPicPr preferRelativeResize="1">
          <a:picLocks noChangeAspect="1"/>
        </xdr:cNvPicPr>
      </xdr:nvPicPr>
      <xdr:blipFill>
        <a:blip r:embed="rId1"/>
        <a:stretch>
          <a:fillRect/>
        </a:stretch>
      </xdr:blipFill>
      <xdr:spPr>
        <a:xfrm>
          <a:off x="0" y="38100"/>
          <a:ext cx="257175" cy="247650"/>
        </a:xfrm>
        <a:prstGeom prst="rect">
          <a:avLst/>
        </a:prstGeom>
        <a:blipFill>
          <a:blip r:embed=""/>
          <a:srcRect/>
          <a:stretch>
            <a:fillRect/>
          </a:stretch>
        </a:blipFill>
        <a:ln w="9525" cmpd="sng">
          <a:noFill/>
        </a:ln>
      </xdr:spPr>
    </xdr:pic>
    <xdr:clientData/>
  </xdr:twoCellAnchor>
  <xdr:twoCellAnchor editAs="absolute">
    <xdr:from>
      <xdr:col>1</xdr:col>
      <xdr:colOff>0</xdr:colOff>
      <xdr:row>1</xdr:row>
      <xdr:rowOff>0</xdr:rowOff>
    </xdr:from>
    <xdr:to>
      <xdr:col>5</xdr:col>
      <xdr:colOff>0</xdr:colOff>
      <xdr:row>1</xdr:row>
      <xdr:rowOff>247650</xdr:rowOff>
    </xdr:to>
    <xdr:pic macro="[0]!modThisWorkbook.Freeze_Panes">
      <xdr:nvPicPr>
        <xdr:cNvPr id="2" name="UNFREEZE_PANES" hidden="1"/>
        <xdr:cNvPicPr preferRelativeResize="1">
          <a:picLocks noChangeAspect="1"/>
        </xdr:cNvPicPr>
      </xdr:nvPicPr>
      <xdr:blipFill>
        <a:blip r:embed="rId2"/>
        <a:stretch>
          <a:fillRect/>
        </a:stretch>
      </xdr:blipFill>
      <xdr:spPr>
        <a:xfrm>
          <a:off x="0" y="38100"/>
          <a:ext cx="247650" cy="24765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3</xdr:row>
      <xdr:rowOff>9525</xdr:rowOff>
    </xdr:from>
    <xdr:to>
      <xdr:col>21</xdr:col>
      <xdr:colOff>247650</xdr:colOff>
      <xdr:row>4</xdr:row>
      <xdr:rowOff>161925</xdr:rowOff>
    </xdr:to>
    <xdr:grpSp>
      <xdr:nvGrpSpPr>
        <xdr:cNvPr id="1" name="shCalendar"/>
        <xdr:cNvGrpSpPr>
          <a:grpSpLocks/>
        </xdr:cNvGrpSpPr>
      </xdr:nvGrpSpPr>
      <xdr:grpSpPr>
        <a:xfrm>
          <a:off x="6600825" y="9525"/>
          <a:ext cx="200025" cy="190500"/>
          <a:chOff x="9713" y="15"/>
          <a:chExt cx="299" cy="298"/>
        </a:xfrm>
        <a:solidFill>
          <a:srgbClr val="FFFFFF"/>
        </a:solidFill>
      </xdr:grpSpPr>
      <xdr:sp macro="[0]!modfrmDateChoose.CalendarShow">
        <xdr:nvSpPr>
          <xdr:cNvPr id="2" name="shCalendar_bck" hidden="1"/>
          <xdr:cNvSpPr>
            <a:spLocks/>
          </xdr:cNvSpPr>
        </xdr:nvSpPr>
        <xdr:spPr>
          <a:xfrm>
            <a:off x="9713" y="15"/>
            <a:ext cx="298" cy="298"/>
          </a:xfrm>
          <a:prstGeom prst="rect">
            <a:avLst/>
          </a:prstGeom>
          <a:solidFill>
            <a:srgbClr val="7F7F7F"/>
          </a:solidFill>
          <a:ln w="3240" cmpd="sng">
            <a:solidFill>
              <a:srgbClr val="595959"/>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pic macro="[0]!modfrmDateChoose.CalendarShow">
        <xdr:nvPicPr>
          <xdr:cNvPr id="3" name="shCalendar_1" hidden="1"/>
          <xdr:cNvPicPr preferRelativeResize="1">
            <a:picLocks noChangeAspect="1"/>
          </xdr:cNvPicPr>
        </xdr:nvPicPr>
        <xdr:blipFill>
          <a:blip r:embed="rId1"/>
          <a:stretch>
            <a:fillRect/>
          </a:stretch>
        </xdr:blipFill>
        <xdr:spPr>
          <a:xfrm>
            <a:off x="9793" y="99"/>
            <a:ext cx="138" cy="152"/>
          </a:xfrm>
          <a:prstGeom prst="rect">
            <a:avLst/>
          </a:prstGeom>
          <a:blipFill>
            <a:blip r:embed=""/>
            <a:srcRect/>
            <a:stretch>
              <a:fillRect/>
            </a:stretch>
          </a:blipFill>
          <a:ln w="3240" cmpd="sng">
            <a:solidFill>
              <a:srgbClr val="D9D9D9"/>
            </a:solidFill>
            <a:headEnd type="none"/>
            <a:tailEnd type="none"/>
          </a:ln>
        </xdr:spPr>
      </xdr:pic>
    </xdr:grpSp>
    <xdr:clientData/>
  </xdr:twoCellAnchor>
  <xdr:twoCellAnchor editAs="absolute">
    <xdr:from>
      <xdr:col>10</xdr:col>
      <xdr:colOff>0</xdr:colOff>
      <xdr:row>4</xdr:row>
      <xdr:rowOff>0</xdr:rowOff>
    </xdr:from>
    <xdr:to>
      <xdr:col>11</xdr:col>
      <xdr:colOff>9525</xdr:colOff>
      <xdr:row>4</xdr:row>
      <xdr:rowOff>247650</xdr:rowOff>
    </xdr:to>
    <xdr:pic macro="[0]!modThisWorkbook.Freeze_Panes">
      <xdr:nvPicPr>
        <xdr:cNvPr id="4" name="FREEZE_PANES"/>
        <xdr:cNvPicPr preferRelativeResize="1">
          <a:picLocks noChangeAspect="1"/>
        </xdr:cNvPicPr>
      </xdr:nvPicPr>
      <xdr:blipFill>
        <a:blip r:embed="rId2"/>
        <a:stretch>
          <a:fillRect/>
        </a:stretch>
      </xdr:blipFill>
      <xdr:spPr>
        <a:xfrm>
          <a:off x="495300" y="38100"/>
          <a:ext cx="257175" cy="247650"/>
        </a:xfrm>
        <a:prstGeom prst="rect">
          <a:avLst/>
        </a:prstGeom>
        <a:blipFill>
          <a:blip r:embed=""/>
          <a:srcRect/>
          <a:stretch>
            <a:fillRect/>
          </a:stretch>
        </a:blipFill>
        <a:ln w="9525" cmpd="sng">
          <a:noFill/>
        </a:ln>
      </xdr:spPr>
    </xdr:pic>
    <xdr:clientData/>
  </xdr:twoCellAnchor>
  <xdr:twoCellAnchor editAs="absolute">
    <xdr:from>
      <xdr:col>10</xdr:col>
      <xdr:colOff>0</xdr:colOff>
      <xdr:row>4</xdr:row>
      <xdr:rowOff>0</xdr:rowOff>
    </xdr:from>
    <xdr:to>
      <xdr:col>11</xdr:col>
      <xdr:colOff>0</xdr:colOff>
      <xdr:row>4</xdr:row>
      <xdr:rowOff>247650</xdr:rowOff>
    </xdr:to>
    <xdr:pic macro="[0]!modThisWorkbook.Freeze_Panes">
      <xdr:nvPicPr>
        <xdr:cNvPr id="5" name="UNFREEZE_PANES" hidden="1"/>
        <xdr:cNvPicPr preferRelativeResize="1">
          <a:picLocks noChangeAspect="1"/>
        </xdr:cNvPicPr>
      </xdr:nvPicPr>
      <xdr:blipFill>
        <a:blip r:embed="rId3"/>
        <a:stretch>
          <a:fillRect/>
        </a:stretch>
      </xdr:blipFill>
      <xdr:spPr>
        <a:xfrm>
          <a:off x="495300" y="38100"/>
          <a:ext cx="247650" cy="247650"/>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5</xdr:col>
      <xdr:colOff>9525</xdr:colOff>
      <xdr:row>1</xdr:row>
      <xdr:rowOff>247650</xdr:rowOff>
    </xdr:to>
    <xdr:pic macro="[0]!modThisWorkbook.Freeze_Panes">
      <xdr:nvPicPr>
        <xdr:cNvPr id="1" name="FREEZE_PANES"/>
        <xdr:cNvPicPr preferRelativeResize="1">
          <a:picLocks noChangeAspect="1"/>
        </xdr:cNvPicPr>
      </xdr:nvPicPr>
      <xdr:blipFill>
        <a:blip r:embed="rId1"/>
        <a:stretch>
          <a:fillRect/>
        </a:stretch>
      </xdr:blipFill>
      <xdr:spPr>
        <a:xfrm>
          <a:off x="0" y="38100"/>
          <a:ext cx="257175" cy="247650"/>
        </a:xfrm>
        <a:prstGeom prst="rect">
          <a:avLst/>
        </a:prstGeom>
        <a:blipFill>
          <a:blip r:embed=""/>
          <a:srcRect/>
          <a:stretch>
            <a:fillRect/>
          </a:stretch>
        </a:blipFill>
        <a:ln w="9525" cmpd="sng">
          <a:noFill/>
        </a:ln>
      </xdr:spPr>
    </xdr:pic>
    <xdr:clientData/>
  </xdr:twoCellAnchor>
  <xdr:twoCellAnchor editAs="absolute">
    <xdr:from>
      <xdr:col>1</xdr:col>
      <xdr:colOff>0</xdr:colOff>
      <xdr:row>1</xdr:row>
      <xdr:rowOff>0</xdr:rowOff>
    </xdr:from>
    <xdr:to>
      <xdr:col>5</xdr:col>
      <xdr:colOff>0</xdr:colOff>
      <xdr:row>1</xdr:row>
      <xdr:rowOff>247650</xdr:rowOff>
    </xdr:to>
    <xdr:pic macro="[0]!modThisWorkbook.Freeze_Panes">
      <xdr:nvPicPr>
        <xdr:cNvPr id="2" name="UNFREEZE_PANES" hidden="1"/>
        <xdr:cNvPicPr preferRelativeResize="1">
          <a:picLocks noChangeAspect="1"/>
        </xdr:cNvPicPr>
      </xdr:nvPicPr>
      <xdr:blipFill>
        <a:blip r:embed="rId2"/>
        <a:stretch>
          <a:fillRect/>
        </a:stretch>
      </xdr:blipFill>
      <xdr:spPr>
        <a:xfrm>
          <a:off x="0" y="38100"/>
          <a:ext cx="247650" cy="24765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3</xdr:row>
      <xdr:rowOff>9525</xdr:rowOff>
    </xdr:from>
    <xdr:to>
      <xdr:col>18</xdr:col>
      <xdr:colOff>247650</xdr:colOff>
      <xdr:row>4</xdr:row>
      <xdr:rowOff>161925</xdr:rowOff>
    </xdr:to>
    <xdr:grpSp>
      <xdr:nvGrpSpPr>
        <xdr:cNvPr id="1" name="shCalendar"/>
        <xdr:cNvGrpSpPr>
          <a:grpSpLocks/>
        </xdr:cNvGrpSpPr>
      </xdr:nvGrpSpPr>
      <xdr:grpSpPr>
        <a:xfrm>
          <a:off x="5572125" y="9525"/>
          <a:ext cx="200025" cy="190500"/>
          <a:chOff x="8200" y="15"/>
          <a:chExt cx="299" cy="298"/>
        </a:xfrm>
        <a:solidFill>
          <a:srgbClr val="FFFFFF"/>
        </a:solidFill>
      </xdr:grpSpPr>
      <xdr:sp macro="[0]!modfrmDateChoose.CalendarShow">
        <xdr:nvSpPr>
          <xdr:cNvPr id="2" name="shCalendar_bck" hidden="1"/>
          <xdr:cNvSpPr>
            <a:spLocks/>
          </xdr:cNvSpPr>
        </xdr:nvSpPr>
        <xdr:spPr>
          <a:xfrm>
            <a:off x="8200" y="15"/>
            <a:ext cx="298" cy="298"/>
          </a:xfrm>
          <a:prstGeom prst="rect">
            <a:avLst/>
          </a:prstGeom>
          <a:solidFill>
            <a:srgbClr val="7F7F7F"/>
          </a:solidFill>
          <a:ln w="3240" cmpd="sng">
            <a:solidFill>
              <a:srgbClr val="595959"/>
            </a:solidFill>
            <a:headEnd type="none"/>
            <a:tailEnd type="none"/>
          </a:ln>
        </xdr:spPr>
        <xdr:txBody>
          <a:bodyPr vertOverflow="clip" wrap="square" lIns="91440" tIns="45720" rIns="91440" bIns="45720"/>
          <a:p>
            <a:pPr algn="l">
              <a:defRPr/>
            </a:pPr>
            <a:r>
              <a:rPr lang="en-US" cap="none" u="none" baseline="0">
                <a:latin typeface="Tahoma"/>
                <a:ea typeface="Tahoma"/>
                <a:cs typeface="Tahoma"/>
              </a:rPr>
              <a:t/>
            </a:r>
          </a:p>
        </xdr:txBody>
      </xdr:sp>
      <xdr:pic macro="[0]!modfrmDateChoose.CalendarShow">
        <xdr:nvPicPr>
          <xdr:cNvPr id="3" name="shCalendar_1" hidden="1"/>
          <xdr:cNvPicPr preferRelativeResize="1">
            <a:picLocks noChangeAspect="1"/>
          </xdr:cNvPicPr>
        </xdr:nvPicPr>
        <xdr:blipFill>
          <a:blip r:embed="rId1"/>
          <a:stretch>
            <a:fillRect/>
          </a:stretch>
        </xdr:blipFill>
        <xdr:spPr>
          <a:xfrm>
            <a:off x="8280" y="99"/>
            <a:ext cx="138" cy="152"/>
          </a:xfrm>
          <a:prstGeom prst="rect">
            <a:avLst/>
          </a:prstGeom>
          <a:blipFill>
            <a:blip r:embed=""/>
            <a:srcRect/>
            <a:stretch>
              <a:fillRect/>
            </a:stretch>
          </a:blipFill>
          <a:ln w="3240" cmpd="sng">
            <a:solidFill>
              <a:srgbClr val="D9D9D9"/>
            </a:solidFill>
            <a:headEnd type="none"/>
            <a:tailEnd type="none"/>
          </a:ln>
        </xdr:spPr>
      </xdr:pic>
    </xdr:grpSp>
    <xdr:clientData/>
  </xdr:twoCellAnchor>
  <xdr:twoCellAnchor editAs="absolute">
    <xdr:from>
      <xdr:col>10</xdr:col>
      <xdr:colOff>0</xdr:colOff>
      <xdr:row>4</xdr:row>
      <xdr:rowOff>0</xdr:rowOff>
    </xdr:from>
    <xdr:to>
      <xdr:col>11</xdr:col>
      <xdr:colOff>9525</xdr:colOff>
      <xdr:row>4</xdr:row>
      <xdr:rowOff>247650</xdr:rowOff>
    </xdr:to>
    <xdr:pic macro="[0]!modThisWorkbook.Freeze_Panes">
      <xdr:nvPicPr>
        <xdr:cNvPr id="4" name="FREEZE_PANES"/>
        <xdr:cNvPicPr preferRelativeResize="1">
          <a:picLocks noChangeAspect="1"/>
        </xdr:cNvPicPr>
      </xdr:nvPicPr>
      <xdr:blipFill>
        <a:blip r:embed="rId2"/>
        <a:stretch>
          <a:fillRect/>
        </a:stretch>
      </xdr:blipFill>
      <xdr:spPr>
        <a:xfrm>
          <a:off x="495300" y="38100"/>
          <a:ext cx="257175" cy="247650"/>
        </a:xfrm>
        <a:prstGeom prst="rect">
          <a:avLst/>
        </a:prstGeom>
        <a:blipFill>
          <a:blip r:embed=""/>
          <a:srcRect/>
          <a:stretch>
            <a:fillRect/>
          </a:stretch>
        </a:blipFill>
        <a:ln w="9525" cmpd="sng">
          <a:noFill/>
        </a:ln>
      </xdr:spPr>
    </xdr:pic>
    <xdr:clientData/>
  </xdr:twoCellAnchor>
  <xdr:twoCellAnchor editAs="absolute">
    <xdr:from>
      <xdr:col>10</xdr:col>
      <xdr:colOff>0</xdr:colOff>
      <xdr:row>4</xdr:row>
      <xdr:rowOff>0</xdr:rowOff>
    </xdr:from>
    <xdr:to>
      <xdr:col>11</xdr:col>
      <xdr:colOff>0</xdr:colOff>
      <xdr:row>4</xdr:row>
      <xdr:rowOff>247650</xdr:rowOff>
    </xdr:to>
    <xdr:pic macro="[0]!modThisWorkbook.Freeze_Panes">
      <xdr:nvPicPr>
        <xdr:cNvPr id="5" name="UNFREEZE_PANES" hidden="1"/>
        <xdr:cNvPicPr preferRelativeResize="1">
          <a:picLocks noChangeAspect="1"/>
        </xdr:cNvPicPr>
      </xdr:nvPicPr>
      <xdr:blipFill>
        <a:blip r:embed="rId3"/>
        <a:stretch>
          <a:fillRect/>
        </a:stretch>
      </xdr:blipFill>
      <xdr:spPr>
        <a:xfrm>
          <a:off x="495300" y="38100"/>
          <a:ext cx="247650" cy="2476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6384" width="9.140625" style="1"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I32"/>
  <sheetViews>
    <sheetView showGridLines="0" workbookViewId="0" topLeftCell="I4">
      <selection activeCell="A1" sqref="A1"/>
    </sheetView>
  </sheetViews>
  <sheetFormatPr defaultColWidth="9.140625" defaultRowHeight="11.25"/>
  <cols>
    <col min="1" max="6" width="10.57421875" style="136" hidden="1" customWidth="1"/>
    <col min="7" max="8" width="9.140625" style="285" hidden="1" customWidth="1"/>
    <col min="9" max="9" width="3.7109375" style="285" customWidth="1"/>
    <col min="10" max="11" width="3.7109375" style="248" customWidth="1"/>
    <col min="12" max="12" width="12.7109375" style="136" customWidth="1"/>
    <col min="13" max="13" width="47.421875" style="136" customWidth="1"/>
    <col min="14" max="14" width="1.7109375" style="136" hidden="1" customWidth="1"/>
    <col min="15" max="15" width="20.7109375" style="136" hidden="1" customWidth="1"/>
    <col min="16" max="17" width="23.7109375" style="136" hidden="1" customWidth="1"/>
    <col min="18" max="18" width="11.7109375" style="136" customWidth="1"/>
    <col min="19" max="19" width="3.7109375" style="136" customWidth="1"/>
    <col min="20" max="20" width="11.7109375" style="136" customWidth="1"/>
    <col min="21" max="21" width="8.57421875" style="136" hidden="1" customWidth="1"/>
    <col min="22" max="22" width="4.7109375" style="136" customWidth="1"/>
    <col min="23" max="23" width="115.8515625" style="136" customWidth="1"/>
    <col min="24" max="25" width="10.57421875" style="141" customWidth="1"/>
    <col min="26" max="26" width="11.140625" style="141" customWidth="1"/>
    <col min="27" max="34" width="10.57421875" style="141" customWidth="1"/>
    <col min="35" max="16384" width="10.57421875" style="136" customWidth="1"/>
  </cols>
  <sheetData>
    <row r="1" spans="17:18" ht="14.25" hidden="1">
      <c r="Q1" s="347"/>
      <c r="R1" s="347"/>
    </row>
    <row r="2" ht="14.25" hidden="1">
      <c r="U2" s="347"/>
    </row>
    <row r="3" ht="14.25" hidden="1"/>
    <row r="4" spans="10:21" ht="3" customHeight="1">
      <c r="J4" s="286"/>
      <c r="K4" s="286"/>
      <c r="L4" s="287"/>
      <c r="M4" s="287"/>
      <c r="N4" s="287"/>
      <c r="O4" s="151"/>
      <c r="P4" s="151"/>
      <c r="Q4" s="151"/>
      <c r="R4" s="151"/>
      <c r="S4" s="151"/>
      <c r="T4" s="151"/>
      <c r="U4" s="151"/>
    </row>
    <row r="5" spans="10:21" ht="24.75" customHeight="1">
      <c r="J5" s="286"/>
      <c r="K5" s="286"/>
      <c r="L5" s="249" t="s">
        <v>176</v>
      </c>
      <c r="M5" s="249"/>
      <c r="N5" s="249"/>
      <c r="O5" s="249"/>
      <c r="P5" s="249"/>
      <c r="Q5" s="249"/>
      <c r="R5" s="249"/>
      <c r="S5" s="249"/>
      <c r="T5" s="249"/>
      <c r="U5" s="249"/>
    </row>
    <row r="6" spans="10:21" ht="3" customHeight="1">
      <c r="J6" s="286"/>
      <c r="K6" s="286"/>
      <c r="L6" s="287"/>
      <c r="M6" s="287"/>
      <c r="N6" s="287"/>
      <c r="O6" s="348"/>
      <c r="P6" s="348"/>
      <c r="Q6" s="348"/>
      <c r="R6" s="348"/>
      <c r="S6" s="348"/>
      <c r="T6" s="348"/>
      <c r="U6" s="348"/>
    </row>
    <row r="7" spans="7:34" s="233" customFormat="1" ht="22.5">
      <c r="G7" s="288"/>
      <c r="H7" s="288"/>
      <c r="L7" s="282"/>
      <c r="M7" s="290" t="e">
        <f>#N/A</f>
        <v>#N/A</v>
      </c>
      <c r="N7" s="291"/>
      <c r="O7" s="292" t="e">
        <f>#N/A</f>
        <v>#N/A</v>
      </c>
      <c r="P7" s="292"/>
      <c r="Q7" s="292"/>
      <c r="R7" s="292"/>
      <c r="S7" s="292"/>
      <c r="T7" s="292"/>
      <c r="U7" s="292"/>
      <c r="V7" s="292"/>
      <c r="W7" s="293"/>
      <c r="X7" s="206"/>
      <c r="Y7" s="206"/>
      <c r="Z7" s="206"/>
      <c r="AA7" s="206"/>
      <c r="AB7" s="206"/>
      <c r="AC7" s="206"/>
      <c r="AD7" s="206"/>
      <c r="AE7" s="206"/>
      <c r="AF7" s="206"/>
      <c r="AG7" s="206"/>
      <c r="AH7" s="206"/>
    </row>
    <row r="8" spans="7:34" s="233" customFormat="1" ht="18.75">
      <c r="G8" s="288"/>
      <c r="H8" s="288"/>
      <c r="L8" s="282"/>
      <c r="M8" s="290" t="e">
        <f>#N/A</f>
        <v>#N/A</v>
      </c>
      <c r="N8" s="291"/>
      <c r="O8" s="292" t="e">
        <f>#N/A</f>
        <v>#N/A</v>
      </c>
      <c r="P8" s="292"/>
      <c r="Q8" s="292"/>
      <c r="R8" s="292"/>
      <c r="S8" s="292"/>
      <c r="T8" s="292"/>
      <c r="U8" s="292"/>
      <c r="V8" s="292"/>
      <c r="W8" s="293"/>
      <c r="X8" s="206"/>
      <c r="Y8" s="206"/>
      <c r="Z8" s="206"/>
      <c r="AA8" s="206"/>
      <c r="AB8" s="206"/>
      <c r="AC8" s="206"/>
      <c r="AD8" s="206"/>
      <c r="AE8" s="206"/>
      <c r="AF8" s="206"/>
      <c r="AG8" s="206"/>
      <c r="AH8" s="206"/>
    </row>
    <row r="9" spans="7:34" s="233" customFormat="1" ht="18.75">
      <c r="G9" s="288"/>
      <c r="H9" s="288"/>
      <c r="L9" s="282"/>
      <c r="M9" s="290" t="e">
        <f>#N/A</f>
        <v>#N/A</v>
      </c>
      <c r="N9" s="291"/>
      <c r="O9" s="292" t="e">
        <f>#N/A</f>
        <v>#N/A</v>
      </c>
      <c r="P9" s="292"/>
      <c r="Q9" s="292"/>
      <c r="R9" s="292"/>
      <c r="S9" s="292"/>
      <c r="T9" s="292"/>
      <c r="U9" s="292"/>
      <c r="V9" s="292"/>
      <c r="W9" s="293"/>
      <c r="X9" s="206"/>
      <c r="Y9" s="206"/>
      <c r="Z9" s="206"/>
      <c r="AA9" s="206"/>
      <c r="AB9" s="206"/>
      <c r="AC9" s="206"/>
      <c r="AD9" s="206"/>
      <c r="AE9" s="206"/>
      <c r="AF9" s="206"/>
      <c r="AG9" s="206"/>
      <c r="AH9" s="206"/>
    </row>
    <row r="10" spans="7:34" s="233" customFormat="1" ht="18.75">
      <c r="G10" s="288"/>
      <c r="H10" s="288"/>
      <c r="L10" s="282"/>
      <c r="M10" s="290" t="s">
        <v>51</v>
      </c>
      <c r="N10" s="291"/>
      <c r="O10" s="292" t="e">
        <f>#N/A</f>
        <v>#N/A</v>
      </c>
      <c r="P10" s="292"/>
      <c r="Q10" s="292"/>
      <c r="R10" s="292"/>
      <c r="S10" s="292"/>
      <c r="T10" s="292"/>
      <c r="U10" s="292"/>
      <c r="V10" s="292"/>
      <c r="W10" s="293"/>
      <c r="X10" s="206"/>
      <c r="Y10" s="206"/>
      <c r="Z10" s="206"/>
      <c r="AA10" s="206"/>
      <c r="AB10" s="206"/>
      <c r="AC10" s="206"/>
      <c r="AD10" s="206"/>
      <c r="AE10" s="206"/>
      <c r="AF10" s="206"/>
      <c r="AG10" s="206"/>
      <c r="AH10" s="206"/>
    </row>
    <row r="11" spans="7:34" s="251" customFormat="1" ht="15.75" customHeight="1" hidden="1">
      <c r="G11" s="294"/>
      <c r="H11" s="294"/>
      <c r="L11" s="212"/>
      <c r="M11" s="212"/>
      <c r="N11" s="212"/>
      <c r="O11" s="295"/>
      <c r="P11" s="295"/>
      <c r="Q11" s="295"/>
      <c r="R11" s="295"/>
      <c r="S11" s="295"/>
      <c r="T11" s="295"/>
      <c r="U11" s="296" t="s">
        <v>177</v>
      </c>
      <c r="X11" s="250"/>
      <c r="Y11" s="250"/>
      <c r="Z11" s="250"/>
      <c r="AA11" s="250"/>
      <c r="AB11" s="250"/>
      <c r="AC11" s="250"/>
      <c r="AD11" s="250"/>
      <c r="AE11" s="250"/>
      <c r="AF11" s="250"/>
      <c r="AG11" s="250"/>
      <c r="AH11" s="250"/>
    </row>
    <row r="12" spans="7:34" s="251" customFormat="1" ht="14.25">
      <c r="G12" s="294"/>
      <c r="H12" s="294"/>
      <c r="L12" s="212"/>
      <c r="M12" s="212"/>
      <c r="N12" s="212"/>
      <c r="O12" s="150"/>
      <c r="P12" s="150"/>
      <c r="Q12" s="150"/>
      <c r="R12" s="150"/>
      <c r="S12" s="150"/>
      <c r="T12" s="150"/>
      <c r="U12" s="150"/>
      <c r="X12" s="250"/>
      <c r="Y12" s="250"/>
      <c r="Z12" s="250"/>
      <c r="AA12" s="250"/>
      <c r="AB12" s="250"/>
      <c r="AC12" s="250"/>
      <c r="AD12" s="250"/>
      <c r="AE12" s="250"/>
      <c r="AF12" s="250"/>
      <c r="AG12" s="250"/>
      <c r="AH12" s="250"/>
    </row>
    <row r="13" spans="10:23" ht="15" customHeight="1">
      <c r="J13" s="286"/>
      <c r="K13" s="286"/>
      <c r="L13" s="163" t="s">
        <v>154</v>
      </c>
      <c r="M13" s="163"/>
      <c r="N13" s="163"/>
      <c r="O13" s="163"/>
      <c r="P13" s="163"/>
      <c r="Q13" s="163"/>
      <c r="R13" s="163"/>
      <c r="S13" s="163"/>
      <c r="T13" s="163"/>
      <c r="U13" s="163"/>
      <c r="V13" s="163"/>
      <c r="W13" s="163" t="s">
        <v>155</v>
      </c>
    </row>
    <row r="14" spans="10:23" ht="15" customHeight="1">
      <c r="J14" s="286"/>
      <c r="K14" s="286"/>
      <c r="L14" s="163" t="s">
        <v>89</v>
      </c>
      <c r="M14" s="163" t="s">
        <v>178</v>
      </c>
      <c r="N14" s="163"/>
      <c r="O14" s="297" t="s">
        <v>179</v>
      </c>
      <c r="P14" s="297"/>
      <c r="Q14" s="297"/>
      <c r="R14" s="297"/>
      <c r="S14" s="297"/>
      <c r="T14" s="297"/>
      <c r="U14" s="163" t="s">
        <v>180</v>
      </c>
      <c r="V14" s="298" t="s">
        <v>181</v>
      </c>
      <c r="W14" s="163"/>
    </row>
    <row r="15" spans="10:23" ht="14.25" customHeight="1">
      <c r="J15" s="286"/>
      <c r="K15" s="286"/>
      <c r="L15" s="163"/>
      <c r="M15" s="163"/>
      <c r="N15" s="163"/>
      <c r="O15" s="163" t="s">
        <v>182</v>
      </c>
      <c r="P15" s="299" t="s">
        <v>183</v>
      </c>
      <c r="Q15" s="299"/>
      <c r="R15" s="219" t="s">
        <v>184</v>
      </c>
      <c r="S15" s="219"/>
      <c r="T15" s="219"/>
      <c r="U15" s="163"/>
      <c r="V15" s="298"/>
      <c r="W15" s="163"/>
    </row>
    <row r="16" spans="10:23" ht="33.75" customHeight="1">
      <c r="J16" s="286"/>
      <c r="K16" s="286"/>
      <c r="L16" s="163"/>
      <c r="M16" s="163"/>
      <c r="N16" s="163"/>
      <c r="O16" s="299" t="s">
        <v>185</v>
      </c>
      <c r="P16" s="300" t="s">
        <v>186</v>
      </c>
      <c r="Q16" s="300" t="s">
        <v>187</v>
      </c>
      <c r="R16" s="301" t="s">
        <v>188</v>
      </c>
      <c r="S16" s="301" t="s">
        <v>189</v>
      </c>
      <c r="T16" s="301"/>
      <c r="U16" s="163"/>
      <c r="V16" s="298"/>
      <c r="W16" s="163"/>
    </row>
    <row r="17" spans="10:23" ht="12" customHeight="1">
      <c r="J17" s="286"/>
      <c r="K17" s="302">
        <v>1</v>
      </c>
      <c r="L17" s="303" t="s">
        <v>91</v>
      </c>
      <c r="M17" s="303" t="s">
        <v>92</v>
      </c>
      <c r="N17" s="304">
        <f ca="1">OFFSET(N17,0,-1)</f>
        <v>0</v>
      </c>
      <c r="O17" s="305">
        <f ca="1">OFFSET(O17,0,-1)+1</f>
        <v>3</v>
      </c>
      <c r="P17" s="305">
        <f ca="1">OFFSET(P17,0,-1)+1</f>
        <v>4</v>
      </c>
      <c r="Q17" s="305">
        <f ca="1">OFFSET(Q17,0,-1)+1</f>
        <v>5</v>
      </c>
      <c r="R17" s="305">
        <f ca="1">OFFSET(R17,0,-1)+1</f>
        <v>6</v>
      </c>
      <c r="S17" s="305">
        <f ca="1">OFFSET(S17,0,-1)+1</f>
        <v>7</v>
      </c>
      <c r="T17" s="305"/>
      <c r="U17" s="305">
        <f ca="1">OFFSET(U17,0,-2)+1</f>
        <v>8</v>
      </c>
      <c r="V17" s="304">
        <f ca="1">OFFSET(V17,0,-1)</f>
        <v>8</v>
      </c>
      <c r="W17" s="305">
        <f ca="1">OFFSET(W17,0,-1)+1</f>
        <v>9</v>
      </c>
    </row>
    <row r="18" spans="1:23" ht="22.5">
      <c r="A18" s="306">
        <v>1</v>
      </c>
      <c r="B18" s="307"/>
      <c r="C18" s="307"/>
      <c r="D18" s="307"/>
      <c r="E18" s="308"/>
      <c r="F18" s="306"/>
      <c r="G18" s="306"/>
      <c r="H18" s="306"/>
      <c r="I18" s="284"/>
      <c r="J18" s="309"/>
      <c r="K18" s="309"/>
      <c r="L18" s="310" t="e">
        <f>mergeValue()</f>
        <v>#NAME?</v>
      </c>
      <c r="M18" s="311" t="s">
        <v>138</v>
      </c>
      <c r="N18" s="312"/>
      <c r="O18" s="313"/>
      <c r="P18" s="313"/>
      <c r="Q18" s="313"/>
      <c r="R18" s="313"/>
      <c r="S18" s="313"/>
      <c r="T18" s="313"/>
      <c r="U18" s="313"/>
      <c r="V18" s="313"/>
      <c r="W18" s="314" t="s">
        <v>190</v>
      </c>
    </row>
    <row r="19" spans="1:23" ht="22.5">
      <c r="A19" s="306"/>
      <c r="B19" s="306">
        <v>1</v>
      </c>
      <c r="C19" s="307"/>
      <c r="D19" s="307"/>
      <c r="E19" s="306"/>
      <c r="F19" s="306"/>
      <c r="G19" s="306"/>
      <c r="H19" s="306"/>
      <c r="I19" s="159"/>
      <c r="J19" s="315"/>
      <c r="K19" s="136"/>
      <c r="L19" s="316" t="e">
        <f>mergeValue()&amp;"."&amp;mergeValue()</f>
        <v>#NAME?</v>
      </c>
      <c r="M19" s="317" t="s">
        <v>86</v>
      </c>
      <c r="N19" s="318"/>
      <c r="O19" s="236"/>
      <c r="P19" s="236"/>
      <c r="Q19" s="236"/>
      <c r="R19" s="236"/>
      <c r="S19" s="236"/>
      <c r="T19" s="236"/>
      <c r="U19" s="236"/>
      <c r="V19" s="236"/>
      <c r="W19" s="261" t="s">
        <v>191</v>
      </c>
    </row>
    <row r="20" spans="1:27" ht="45">
      <c r="A20" s="306"/>
      <c r="B20" s="306"/>
      <c r="C20" s="306">
        <v>1</v>
      </c>
      <c r="D20" s="307"/>
      <c r="E20" s="306"/>
      <c r="F20" s="306"/>
      <c r="G20" s="306"/>
      <c r="H20" s="306"/>
      <c r="I20" s="319"/>
      <c r="J20" s="315"/>
      <c r="K20" s="151"/>
      <c r="L20" s="316" t="e">
        <f>mergeValue()&amp;"."&amp;mergeValue()&amp;"."&amp;mergeValue()</f>
        <v>#NAME?</v>
      </c>
      <c r="M20" s="320" t="s">
        <v>192</v>
      </c>
      <c r="N20" s="318"/>
      <c r="O20" s="236"/>
      <c r="P20" s="236"/>
      <c r="Q20" s="236"/>
      <c r="R20" s="236"/>
      <c r="S20" s="236"/>
      <c r="T20" s="236"/>
      <c r="U20" s="236"/>
      <c r="V20" s="236"/>
      <c r="W20" s="261" t="s">
        <v>193</v>
      </c>
      <c r="AA20" s="138"/>
    </row>
    <row r="21" spans="1:27" ht="33.75">
      <c r="A21" s="306"/>
      <c r="B21" s="306"/>
      <c r="C21" s="306"/>
      <c r="D21" s="306">
        <v>1</v>
      </c>
      <c r="E21" s="306"/>
      <c r="F21" s="306"/>
      <c r="G21" s="306"/>
      <c r="H21" s="306"/>
      <c r="I21" s="150"/>
      <c r="J21" s="315"/>
      <c r="K21" s="151"/>
      <c r="L21" s="316" t="e">
        <f>mergeValue()&amp;"."&amp;mergeValue()&amp;"."&amp;mergeValue()&amp;"."&amp;mergeValue()</f>
        <v>#NAME?</v>
      </c>
      <c r="M21" s="321" t="s">
        <v>194</v>
      </c>
      <c r="N21" s="318"/>
      <c r="O21" s="242"/>
      <c r="P21" s="242"/>
      <c r="Q21" s="242"/>
      <c r="R21" s="242"/>
      <c r="S21" s="242"/>
      <c r="T21" s="242"/>
      <c r="U21" s="242"/>
      <c r="V21" s="242"/>
      <c r="W21" s="261" t="s">
        <v>195</v>
      </c>
      <c r="AA21" s="138"/>
    </row>
    <row r="22" spans="1:27" ht="33.75">
      <c r="A22" s="306"/>
      <c r="B22" s="306"/>
      <c r="C22" s="306"/>
      <c r="D22" s="306"/>
      <c r="E22" s="306">
        <v>1</v>
      </c>
      <c r="F22" s="306"/>
      <c r="G22" s="306"/>
      <c r="H22" s="306"/>
      <c r="I22" s="150"/>
      <c r="J22" s="150"/>
      <c r="K22" s="151"/>
      <c r="L22" s="316" t="e">
        <f>mergeValue()&amp;"."&amp;mergeValue()&amp;"."&amp;mergeValue()&amp;"."&amp;mergeValue()&amp;"."&amp;mergeValue()</f>
        <v>#NAME?</v>
      </c>
      <c r="M22" s="322" t="s">
        <v>196</v>
      </c>
      <c r="N22" s="261"/>
      <c r="O22" s="323"/>
      <c r="P22" s="323"/>
      <c r="Q22" s="323"/>
      <c r="R22" s="323"/>
      <c r="S22" s="323"/>
      <c r="T22" s="323"/>
      <c r="U22" s="323"/>
      <c r="V22" s="323"/>
      <c r="W22" s="261" t="s">
        <v>197</v>
      </c>
      <c r="Y22" s="138" t="e">
        <f>strCheckUnique()</f>
        <v>#NAME?</v>
      </c>
      <c r="AA22" s="138"/>
    </row>
    <row r="23" spans="1:29" ht="66" customHeight="1">
      <c r="A23" s="306"/>
      <c r="B23" s="306"/>
      <c r="C23" s="306"/>
      <c r="D23" s="306"/>
      <c r="E23" s="306"/>
      <c r="F23" s="307">
        <v>1</v>
      </c>
      <c r="G23" s="307"/>
      <c r="H23" s="307"/>
      <c r="I23" s="150"/>
      <c r="J23" s="150"/>
      <c r="K23" s="319"/>
      <c r="L23" s="316" t="e">
        <f>mergeValue()&amp;"."&amp;mergeValue()&amp;"."&amp;mergeValue()&amp;"."&amp;mergeValue()&amp;"."&amp;mergeValue()&amp;"."&amp;mergeValue()</f>
        <v>#NAME?</v>
      </c>
      <c r="M23" s="324"/>
      <c r="N23" s="228"/>
      <c r="O23" s="325"/>
      <c r="P23" s="325"/>
      <c r="Q23" s="325"/>
      <c r="R23" s="326"/>
      <c r="S23" s="327" t="s">
        <v>68</v>
      </c>
      <c r="T23" s="326"/>
      <c r="U23" s="327" t="s">
        <v>34</v>
      </c>
      <c r="V23" s="328"/>
      <c r="W23" s="329" t="s">
        <v>198</v>
      </c>
      <c r="X23" s="141" t="e">
        <f>strCheckDate()</f>
        <v>#NAME?</v>
      </c>
      <c r="Z23" s="138">
        <f>IF(M23="","",M23)</f>
        <v>0</v>
      </c>
      <c r="AA23" s="138"/>
      <c r="AB23" s="138"/>
      <c r="AC23" s="138"/>
    </row>
    <row r="24" spans="1:27" ht="14.25" customHeight="1" hidden="1">
      <c r="A24" s="306"/>
      <c r="B24" s="306"/>
      <c r="C24" s="306"/>
      <c r="D24" s="306"/>
      <c r="E24" s="306"/>
      <c r="F24" s="307"/>
      <c r="G24" s="307"/>
      <c r="H24" s="307"/>
      <c r="I24" s="150"/>
      <c r="J24" s="150"/>
      <c r="K24" s="319"/>
      <c r="L24" s="331"/>
      <c r="M24" s="332"/>
      <c r="N24" s="228"/>
      <c r="O24" s="333"/>
      <c r="P24" s="334"/>
      <c r="Q24" s="335">
        <f>R23&amp;"-"&amp;T23</f>
        <v>0</v>
      </c>
      <c r="R24" s="326"/>
      <c r="S24" s="327"/>
      <c r="T24" s="326"/>
      <c r="U24" s="327"/>
      <c r="V24" s="328"/>
      <c r="W24" s="329"/>
      <c r="AA24" s="138"/>
    </row>
    <row r="25" spans="1:35" s="2" customFormat="1" ht="15" customHeight="1">
      <c r="A25" s="306"/>
      <c r="B25" s="306"/>
      <c r="C25" s="306"/>
      <c r="D25" s="306"/>
      <c r="E25" s="306"/>
      <c r="F25" s="307"/>
      <c r="G25" s="307"/>
      <c r="H25" s="307"/>
      <c r="I25" s="150"/>
      <c r="J25" s="150"/>
      <c r="K25" s="309"/>
      <c r="L25" s="336"/>
      <c r="M25" s="337" t="s">
        <v>199</v>
      </c>
      <c r="N25" s="338"/>
      <c r="O25" s="339"/>
      <c r="P25" s="339"/>
      <c r="Q25" s="339"/>
      <c r="R25" s="338"/>
      <c r="S25" s="174"/>
      <c r="T25" s="174"/>
      <c r="U25" s="174"/>
      <c r="V25" s="340"/>
      <c r="W25" s="329"/>
      <c r="X25" s="341"/>
      <c r="Y25" s="341"/>
      <c r="Z25" s="341"/>
      <c r="AA25" s="138"/>
      <c r="AB25" s="341"/>
      <c r="AC25" s="141"/>
      <c r="AD25" s="141"/>
      <c r="AE25" s="141"/>
      <c r="AF25" s="141"/>
      <c r="AG25" s="141"/>
      <c r="AH25" s="141"/>
      <c r="AI25" s="136"/>
    </row>
    <row r="26" spans="1:34" s="2" customFormat="1" ht="15" customHeight="1">
      <c r="A26" s="306"/>
      <c r="B26" s="306"/>
      <c r="C26" s="306"/>
      <c r="D26" s="306"/>
      <c r="E26" s="307"/>
      <c r="F26" s="306"/>
      <c r="G26" s="306"/>
      <c r="H26" s="306"/>
      <c r="I26" s="150"/>
      <c r="J26" s="342"/>
      <c r="K26" s="309"/>
      <c r="L26" s="336"/>
      <c r="M26" s="343" t="s">
        <v>200</v>
      </c>
      <c r="N26" s="338"/>
      <c r="O26" s="339"/>
      <c r="P26" s="339"/>
      <c r="Q26" s="339"/>
      <c r="R26" s="338"/>
      <c r="S26" s="174"/>
      <c r="T26" s="174"/>
      <c r="U26" s="338"/>
      <c r="V26" s="174"/>
      <c r="W26" s="340"/>
      <c r="X26" s="341"/>
      <c r="Y26" s="341"/>
      <c r="Z26" s="341"/>
      <c r="AA26" s="341"/>
      <c r="AB26" s="341"/>
      <c r="AC26" s="341"/>
      <c r="AD26" s="341"/>
      <c r="AE26" s="341"/>
      <c r="AF26" s="341"/>
      <c r="AG26" s="341"/>
      <c r="AH26" s="341"/>
    </row>
    <row r="27" spans="1:34" s="2" customFormat="1" ht="15" customHeight="1">
      <c r="A27" s="306"/>
      <c r="B27" s="306"/>
      <c r="C27" s="306"/>
      <c r="D27" s="307"/>
      <c r="E27" s="190"/>
      <c r="F27" s="306"/>
      <c r="G27" s="306"/>
      <c r="H27" s="306"/>
      <c r="I27" s="309"/>
      <c r="J27" s="342"/>
      <c r="K27" s="309"/>
      <c r="L27" s="336"/>
      <c r="M27" s="269" t="s">
        <v>201</v>
      </c>
      <c r="N27" s="338"/>
      <c r="O27" s="339"/>
      <c r="P27" s="339"/>
      <c r="Q27" s="339"/>
      <c r="R27" s="338"/>
      <c r="S27" s="174"/>
      <c r="T27" s="174"/>
      <c r="U27" s="338"/>
      <c r="V27" s="174"/>
      <c r="W27" s="340"/>
      <c r="X27" s="341"/>
      <c r="Y27" s="341"/>
      <c r="Z27" s="341"/>
      <c r="AA27" s="341"/>
      <c r="AB27" s="341"/>
      <c r="AC27" s="341"/>
      <c r="AD27" s="341"/>
      <c r="AE27" s="341"/>
      <c r="AF27" s="341"/>
      <c r="AG27" s="341"/>
      <c r="AH27" s="341"/>
    </row>
    <row r="28" spans="1:34" s="2" customFormat="1" ht="15" customHeight="1">
      <c r="A28" s="306"/>
      <c r="B28" s="306"/>
      <c r="C28" s="307"/>
      <c r="D28" s="307"/>
      <c r="E28" s="190"/>
      <c r="F28" s="306"/>
      <c r="G28" s="306"/>
      <c r="H28" s="306"/>
      <c r="I28" s="309"/>
      <c r="J28" s="342"/>
      <c r="K28" s="309"/>
      <c r="L28" s="336"/>
      <c r="M28" s="344" t="s">
        <v>202</v>
      </c>
      <c r="N28" s="174"/>
      <c r="O28" s="344"/>
      <c r="P28" s="344"/>
      <c r="Q28" s="344"/>
      <c r="R28" s="338"/>
      <c r="S28" s="174"/>
      <c r="T28" s="174"/>
      <c r="U28" s="338"/>
      <c r="V28" s="174"/>
      <c r="W28" s="340"/>
      <c r="X28" s="341"/>
      <c r="Y28" s="341"/>
      <c r="Z28" s="341"/>
      <c r="AA28" s="341"/>
      <c r="AB28" s="341"/>
      <c r="AC28" s="341"/>
      <c r="AD28" s="341"/>
      <c r="AE28" s="341"/>
      <c r="AF28" s="341"/>
      <c r="AG28" s="341"/>
      <c r="AH28" s="341"/>
    </row>
    <row r="29" spans="1:34" s="2" customFormat="1" ht="15" customHeight="1">
      <c r="A29" s="306"/>
      <c r="B29" s="307"/>
      <c r="C29" s="190"/>
      <c r="D29" s="190"/>
      <c r="E29" s="190"/>
      <c r="F29" s="306"/>
      <c r="G29" s="306"/>
      <c r="H29" s="306"/>
      <c r="I29" s="309"/>
      <c r="J29" s="342"/>
      <c r="K29" s="309"/>
      <c r="L29" s="336"/>
      <c r="M29" s="186" t="s">
        <v>133</v>
      </c>
      <c r="N29" s="174"/>
      <c r="O29" s="344"/>
      <c r="P29" s="344"/>
      <c r="Q29" s="344"/>
      <c r="R29" s="338"/>
      <c r="S29" s="174"/>
      <c r="T29" s="174"/>
      <c r="U29" s="338"/>
      <c r="V29" s="174"/>
      <c r="W29" s="340"/>
      <c r="X29" s="341"/>
      <c r="Y29" s="341"/>
      <c r="Z29" s="341"/>
      <c r="AA29" s="341"/>
      <c r="AB29" s="341"/>
      <c r="AC29" s="341"/>
      <c r="AD29" s="341"/>
      <c r="AE29" s="341"/>
      <c r="AF29" s="341"/>
      <c r="AG29" s="341"/>
      <c r="AH29" s="341"/>
    </row>
    <row r="30" spans="1:34" s="2" customFormat="1" ht="15" customHeight="1">
      <c r="A30" s="307"/>
      <c r="B30" s="341"/>
      <c r="C30" s="341"/>
      <c r="D30" s="341"/>
      <c r="E30" s="345"/>
      <c r="F30" s="341"/>
      <c r="G30" s="306"/>
      <c r="H30" s="306"/>
      <c r="I30" s="159"/>
      <c r="J30" s="342"/>
      <c r="K30" s="319"/>
      <c r="L30" s="336"/>
      <c r="M30" s="277" t="s">
        <v>203</v>
      </c>
      <c r="N30" s="174"/>
      <c r="O30" s="344"/>
      <c r="P30" s="344"/>
      <c r="Q30" s="344"/>
      <c r="R30" s="338"/>
      <c r="S30" s="174"/>
      <c r="T30" s="174"/>
      <c r="U30" s="338"/>
      <c r="V30" s="174"/>
      <c r="W30" s="340"/>
      <c r="X30" s="341"/>
      <c r="Y30" s="341"/>
      <c r="Z30" s="341"/>
      <c r="AA30" s="341"/>
      <c r="AB30" s="341"/>
      <c r="AC30" s="341"/>
      <c r="AD30" s="341"/>
      <c r="AE30" s="341"/>
      <c r="AF30" s="341"/>
      <c r="AG30" s="341"/>
      <c r="AH30" s="341"/>
    </row>
    <row r="31" ht="3" customHeight="1"/>
    <row r="32" spans="13:22" ht="48.75" customHeight="1">
      <c r="M32" s="346" t="s">
        <v>204</v>
      </c>
      <c r="N32" s="346"/>
      <c r="O32" s="346"/>
      <c r="P32" s="346"/>
      <c r="Q32" s="346"/>
      <c r="R32" s="346"/>
      <c r="S32" s="346"/>
      <c r="T32" s="346"/>
      <c r="U32" s="346"/>
      <c r="V32" s="346"/>
    </row>
  </sheetData>
  <sheetProtection password="FA9C" sheet="1" formatColumns="0" formatRows="0"/>
  <mergeCells count="38">
    <mergeCell ref="L5:U5"/>
    <mergeCell ref="O7:V7"/>
    <mergeCell ref="O8:V8"/>
    <mergeCell ref="O9:V9"/>
    <mergeCell ref="O10:V10"/>
    <mergeCell ref="L11:M11"/>
    <mergeCell ref="O12:U12"/>
    <mergeCell ref="L13:V13"/>
    <mergeCell ref="W13:W16"/>
    <mergeCell ref="L14:L16"/>
    <mergeCell ref="M14:M16"/>
    <mergeCell ref="N14:N16"/>
    <mergeCell ref="O14:T14"/>
    <mergeCell ref="U14:U16"/>
    <mergeCell ref="V14:V16"/>
    <mergeCell ref="P15:Q15"/>
    <mergeCell ref="R15:T15"/>
    <mergeCell ref="S16:T16"/>
    <mergeCell ref="S17:T17"/>
    <mergeCell ref="A18:A29"/>
    <mergeCell ref="O18:V18"/>
    <mergeCell ref="B19:B28"/>
    <mergeCell ref="O19:V19"/>
    <mergeCell ref="C20:C27"/>
    <mergeCell ref="O20:V20"/>
    <mergeCell ref="D21:D26"/>
    <mergeCell ref="I21:I26"/>
    <mergeCell ref="O21:V21"/>
    <mergeCell ref="E22:E25"/>
    <mergeCell ref="J22:J25"/>
    <mergeCell ref="O22:V22"/>
    <mergeCell ref="N23:N24"/>
    <mergeCell ref="R23:R24"/>
    <mergeCell ref="S23:S24"/>
    <mergeCell ref="T23:T24"/>
    <mergeCell ref="U23:U24"/>
    <mergeCell ref="W23:W25"/>
    <mergeCell ref="M32:V32"/>
  </mergeCells>
  <dataValidations count="7">
    <dataValidation type="textLength" operator="lessThanOrEqual" allowBlank="1" showInputMessage="1" showErrorMessage="1" errorTitle="Ошибка" error="Допускается ввод не более 900 символов!" sqref="W7:W10 O21:V21">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23 T23:T24">
      <formula1>0</formula1>
      <formula2>0</formula2>
    </dataValidation>
    <dataValidation allowBlank="1" showInputMessage="1" showErrorMessage="1" prompt="Для выбора выполните двойной щелчок левой клавиши мыши по соответствующей ячейке." sqref="S23:S24 U23:U24">
      <formula1>0</formula1>
      <formula2>0</formula2>
    </dataValidation>
    <dataValidation allowBlank="1" promptTitle="checkPeriodRange" sqref="Q24">
      <formula1>0</formula1>
      <formula2>0</formula2>
    </dataValidation>
    <dataValidation type="list" allowBlank="1" showInputMessage="1" showErrorMessage="1" errorTitle="Ошибка" error="Выберите значение из списка" sqref="O22">
      <formula1>0</formula1>
      <formula2>0</formula2>
    </dataValidation>
    <dataValidation allowBlank="1" sqref="S25:S30">
      <formula1>0</formula1>
      <formula2>0</formula2>
    </dataValidation>
    <dataValidation type="textLength" operator="lessThanOrEqual" allowBlank="1" showInputMessage="1" showErrorMessage="1" prompt="Введите значение признака дифференциации" errorTitle="Ошибка" error="Допускается ввод не более 900 символов!" sqref="M23">
      <formula1>900</formula1>
    </dataValidation>
  </dataValidations>
  <printOptions horizontalCentered="1" verticalCentered="1"/>
  <pageMargins left="0" right="0" top="0" bottom="0" header="0.5118055555555555" footer="0.511805555555555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dimension ref="A1:T19"/>
  <sheetViews>
    <sheetView showGridLines="0" workbookViewId="0" topLeftCell="E1">
      <selection activeCell="A1" sqref="A1"/>
    </sheetView>
  </sheetViews>
  <sheetFormatPr defaultColWidth="9.140625" defaultRowHeight="11.25"/>
  <cols>
    <col min="1" max="1" width="3.7109375" style="247" hidden="1" customWidth="1"/>
    <col min="2" max="4" width="3.7109375" style="141" hidden="1" customWidth="1"/>
    <col min="5" max="5" width="3.7109375" style="248" customWidth="1"/>
    <col min="6" max="6" width="9.7109375" style="136" customWidth="1"/>
    <col min="7" max="7" width="37.7109375" style="136" customWidth="1"/>
    <col min="8" max="8" width="66.8515625" style="136" customWidth="1"/>
    <col min="9" max="9" width="115.8515625" style="136" customWidth="1"/>
    <col min="10" max="11" width="10.57421875" style="141" customWidth="1"/>
    <col min="12" max="12" width="11.140625" style="141" customWidth="1"/>
    <col min="13" max="20" width="10.57421875" style="141" customWidth="1"/>
    <col min="21" max="16384" width="10.57421875" style="136" customWidth="1"/>
  </cols>
  <sheetData>
    <row r="1" ht="3" customHeight="1">
      <c r="A1" s="247" t="s">
        <v>93</v>
      </c>
    </row>
    <row r="2" spans="6:9" ht="22.5" customHeight="1">
      <c r="F2" s="249" t="s">
        <v>153</v>
      </c>
      <c r="G2" s="249"/>
      <c r="H2" s="249"/>
      <c r="I2" s="155"/>
    </row>
    <row r="3" ht="3" customHeight="1"/>
    <row r="4" spans="1:20" s="251" customFormat="1" ht="11.25" customHeight="1">
      <c r="A4" s="250"/>
      <c r="B4" s="250"/>
      <c r="C4" s="250"/>
      <c r="D4" s="250"/>
      <c r="F4" s="163" t="s">
        <v>154</v>
      </c>
      <c r="G4" s="163"/>
      <c r="H4" s="163"/>
      <c r="I4" s="252" t="s">
        <v>155</v>
      </c>
      <c r="J4" s="250"/>
      <c r="K4" s="250"/>
      <c r="L4" s="250"/>
      <c r="M4" s="250"/>
      <c r="N4" s="250"/>
      <c r="O4" s="250"/>
      <c r="P4" s="250"/>
      <c r="Q4" s="250"/>
      <c r="R4" s="250"/>
      <c r="S4" s="250"/>
      <c r="T4" s="250"/>
    </row>
    <row r="5" spans="1:20" s="251" customFormat="1" ht="11.25" customHeight="1">
      <c r="A5" s="250"/>
      <c r="B5" s="250"/>
      <c r="C5" s="250"/>
      <c r="D5" s="250"/>
      <c r="F5" s="252" t="s">
        <v>89</v>
      </c>
      <c r="G5" s="253" t="s">
        <v>156</v>
      </c>
      <c r="H5" s="254" t="s">
        <v>21</v>
      </c>
      <c r="I5" s="252"/>
      <c r="J5" s="250"/>
      <c r="K5" s="250"/>
      <c r="L5" s="250"/>
      <c r="M5" s="250"/>
      <c r="N5" s="250"/>
      <c r="O5" s="250"/>
      <c r="P5" s="250"/>
      <c r="Q5" s="250"/>
      <c r="R5" s="250"/>
      <c r="S5" s="250"/>
      <c r="T5" s="250"/>
    </row>
    <row r="6" spans="1:20" s="251" customFormat="1" ht="12" customHeight="1">
      <c r="A6" s="250"/>
      <c r="B6" s="250"/>
      <c r="C6" s="250"/>
      <c r="D6" s="250"/>
      <c r="F6" s="223" t="s">
        <v>91</v>
      </c>
      <c r="G6" s="255">
        <v>2</v>
      </c>
      <c r="H6" s="256">
        <v>3</v>
      </c>
      <c r="I6" s="257">
        <v>4</v>
      </c>
      <c r="J6" s="250">
        <v>4</v>
      </c>
      <c r="K6" s="250"/>
      <c r="L6" s="250"/>
      <c r="M6" s="250"/>
      <c r="N6" s="250"/>
      <c r="O6" s="250"/>
      <c r="P6" s="250"/>
      <c r="Q6" s="250"/>
      <c r="R6" s="250"/>
      <c r="S6" s="250"/>
      <c r="T6" s="250"/>
    </row>
    <row r="7" spans="1:20" s="251" customFormat="1" ht="18.75">
      <c r="A7" s="250"/>
      <c r="B7" s="250"/>
      <c r="C7" s="250"/>
      <c r="D7" s="250"/>
      <c r="F7" s="258">
        <v>1</v>
      </c>
      <c r="G7" s="259" t="s">
        <v>157</v>
      </c>
      <c r="H7" s="260" t="e">
        <f>#N/A</f>
        <v>#N/A</v>
      </c>
      <c r="I7" s="261" t="s">
        <v>158</v>
      </c>
      <c r="J7" s="262"/>
      <c r="K7" s="250"/>
      <c r="L7" s="250"/>
      <c r="M7" s="250"/>
      <c r="N7" s="250"/>
      <c r="O7" s="250"/>
      <c r="P7" s="250"/>
      <c r="Q7" s="250"/>
      <c r="R7" s="250"/>
      <c r="S7" s="250"/>
      <c r="T7" s="250"/>
    </row>
    <row r="8" spans="1:20" s="251" customFormat="1" ht="45">
      <c r="A8" s="263">
        <v>1</v>
      </c>
      <c r="B8" s="250"/>
      <c r="C8" s="250"/>
      <c r="D8" s="250"/>
      <c r="F8" s="258" t="e">
        <f>"2."&amp;mergeValue()</f>
        <v>#NAME?</v>
      </c>
      <c r="G8" s="259" t="s">
        <v>159</v>
      </c>
      <c r="H8" s="260"/>
      <c r="I8" s="261" t="s">
        <v>160</v>
      </c>
      <c r="J8" s="262"/>
      <c r="K8" s="250"/>
      <c r="L8" s="250"/>
      <c r="M8" s="250"/>
      <c r="N8" s="250"/>
      <c r="O8" s="250"/>
      <c r="P8" s="250"/>
      <c r="Q8" s="250"/>
      <c r="R8" s="250"/>
      <c r="S8" s="250"/>
      <c r="T8" s="250"/>
    </row>
    <row r="9" spans="1:20" s="251" customFormat="1" ht="22.5">
      <c r="A9" s="263"/>
      <c r="B9" s="250"/>
      <c r="C9" s="250"/>
      <c r="D9" s="250"/>
      <c r="F9" s="258" t="e">
        <f>"3."&amp;mergeValue()</f>
        <v>#NAME?</v>
      </c>
      <c r="G9" s="259" t="s">
        <v>161</v>
      </c>
      <c r="H9" s="260"/>
      <c r="I9" s="261" t="s">
        <v>162</v>
      </c>
      <c r="J9" s="262"/>
      <c r="K9" s="250"/>
      <c r="L9" s="250"/>
      <c r="M9" s="250"/>
      <c r="N9" s="250"/>
      <c r="O9" s="250"/>
      <c r="P9" s="250"/>
      <c r="Q9" s="250"/>
      <c r="R9" s="250"/>
      <c r="S9" s="250"/>
      <c r="T9" s="250"/>
    </row>
    <row r="10" spans="1:20" s="251" customFormat="1" ht="22.5">
      <c r="A10" s="263"/>
      <c r="B10" s="250"/>
      <c r="C10" s="250"/>
      <c r="D10" s="250"/>
      <c r="F10" s="258" t="e">
        <f>"4."&amp;mergeValue()</f>
        <v>#NAME?</v>
      </c>
      <c r="G10" s="259" t="s">
        <v>163</v>
      </c>
      <c r="H10" s="254" t="s">
        <v>164</v>
      </c>
      <c r="I10" s="261"/>
      <c r="J10" s="262"/>
      <c r="K10" s="250"/>
      <c r="L10" s="250"/>
      <c r="M10" s="250"/>
      <c r="N10" s="250"/>
      <c r="O10" s="250"/>
      <c r="P10" s="250"/>
      <c r="Q10" s="250"/>
      <c r="R10" s="250"/>
      <c r="S10" s="250"/>
      <c r="T10" s="250"/>
    </row>
    <row r="11" spans="1:20" s="251" customFormat="1" ht="18.75">
      <c r="A11" s="263"/>
      <c r="B11" s="263">
        <v>1</v>
      </c>
      <c r="C11" s="263"/>
      <c r="D11" s="263"/>
      <c r="F11" s="258" t="e">
        <f>"4."&amp;mergeValue()&amp;"."&amp;mergeValue()</f>
        <v>#NAME?</v>
      </c>
      <c r="G11" s="264" t="s">
        <v>165</v>
      </c>
      <c r="H11" s="260" t="e">
        <f>#N/A</f>
        <v>#N/A</v>
      </c>
      <c r="I11" s="261" t="s">
        <v>166</v>
      </c>
      <c r="J11" s="262"/>
      <c r="K11" s="250"/>
      <c r="L11" s="250"/>
      <c r="M11" s="250"/>
      <c r="N11" s="250"/>
      <c r="O11" s="250"/>
      <c r="P11" s="250"/>
      <c r="Q11" s="250"/>
      <c r="R11" s="250"/>
      <c r="S11" s="250"/>
      <c r="T11" s="250"/>
    </row>
    <row r="12" spans="1:20" s="251" customFormat="1" ht="22.5">
      <c r="A12" s="263"/>
      <c r="B12" s="263"/>
      <c r="C12" s="263">
        <v>1</v>
      </c>
      <c r="D12" s="263"/>
      <c r="F12" s="258" t="e">
        <f>"4."&amp;mergeValue()&amp;"."&amp;mergeValue()&amp;"."&amp;mergeValue()</f>
        <v>#NAME?</v>
      </c>
      <c r="G12" s="265" t="s">
        <v>167</v>
      </c>
      <c r="H12" s="260"/>
      <c r="I12" s="261" t="s">
        <v>168</v>
      </c>
      <c r="J12" s="262"/>
      <c r="K12" s="250"/>
      <c r="L12" s="250"/>
      <c r="M12" s="250"/>
      <c r="N12" s="250"/>
      <c r="O12" s="250"/>
      <c r="P12" s="250"/>
      <c r="Q12" s="250"/>
      <c r="R12" s="250"/>
      <c r="S12" s="250"/>
      <c r="T12" s="250"/>
    </row>
    <row r="13" spans="1:20" s="251" customFormat="1" ht="39" customHeight="1">
      <c r="A13" s="263"/>
      <c r="B13" s="263"/>
      <c r="C13" s="263"/>
      <c r="D13" s="263">
        <v>1</v>
      </c>
      <c r="F13" s="258" t="e">
        <f>"4."&amp;mergeValue()&amp;"."&amp;mergeValue()&amp;"."&amp;mergeValue()&amp;"."&amp;mergeValue()</f>
        <v>#NAME?</v>
      </c>
      <c r="G13" s="266" t="s">
        <v>169</v>
      </c>
      <c r="H13" s="260"/>
      <c r="I13" s="267" t="s">
        <v>170</v>
      </c>
      <c r="J13" s="262"/>
      <c r="K13" s="250"/>
      <c r="L13" s="250"/>
      <c r="M13" s="250"/>
      <c r="N13" s="250"/>
      <c r="O13" s="250"/>
      <c r="P13" s="250"/>
      <c r="Q13" s="250"/>
      <c r="R13" s="250"/>
      <c r="S13" s="250"/>
      <c r="T13" s="250"/>
    </row>
    <row r="14" spans="1:20" s="251" customFormat="1" ht="18.75">
      <c r="A14" s="263"/>
      <c r="B14" s="263"/>
      <c r="C14" s="263"/>
      <c r="D14" s="263"/>
      <c r="F14" s="268"/>
      <c r="G14" s="269" t="s">
        <v>171</v>
      </c>
      <c r="H14" s="270"/>
      <c r="I14" s="267"/>
      <c r="J14" s="262"/>
      <c r="K14" s="250"/>
      <c r="L14" s="250"/>
      <c r="M14" s="250"/>
      <c r="N14" s="250"/>
      <c r="O14" s="250"/>
      <c r="P14" s="250"/>
      <c r="Q14" s="250"/>
      <c r="R14" s="250"/>
      <c r="S14" s="250"/>
      <c r="T14" s="250"/>
    </row>
    <row r="15" spans="1:20" s="251" customFormat="1" ht="18.75">
      <c r="A15" s="263"/>
      <c r="B15" s="263"/>
      <c r="C15" s="263"/>
      <c r="D15" s="263"/>
      <c r="F15" s="271"/>
      <c r="G15" s="272" t="s">
        <v>172</v>
      </c>
      <c r="H15" s="273"/>
      <c r="I15" s="274"/>
      <c r="J15" s="262"/>
      <c r="K15" s="250"/>
      <c r="L15" s="250"/>
      <c r="M15" s="250"/>
      <c r="N15" s="250"/>
      <c r="O15" s="250"/>
      <c r="P15" s="250"/>
      <c r="Q15" s="250"/>
      <c r="R15" s="250"/>
      <c r="S15" s="250"/>
      <c r="T15" s="250"/>
    </row>
    <row r="16" spans="1:20" s="251" customFormat="1" ht="18.75">
      <c r="A16" s="263"/>
      <c r="B16" s="250"/>
      <c r="C16" s="250"/>
      <c r="D16" s="250"/>
      <c r="F16" s="268"/>
      <c r="G16" s="186" t="s">
        <v>173</v>
      </c>
      <c r="H16" s="275"/>
      <c r="I16" s="276"/>
      <c r="J16" s="262"/>
      <c r="K16" s="250"/>
      <c r="L16" s="250"/>
      <c r="M16" s="250"/>
      <c r="N16" s="250"/>
      <c r="O16" s="250"/>
      <c r="P16" s="250"/>
      <c r="Q16" s="250"/>
      <c r="R16" s="250"/>
      <c r="S16" s="250"/>
      <c r="T16" s="250"/>
    </row>
    <row r="17" spans="1:20" s="251" customFormat="1" ht="18.75">
      <c r="A17" s="250"/>
      <c r="B17" s="250"/>
      <c r="C17" s="250"/>
      <c r="D17" s="250"/>
      <c r="F17" s="268"/>
      <c r="G17" s="277" t="s">
        <v>174</v>
      </c>
      <c r="H17" s="275"/>
      <c r="I17" s="276"/>
      <c r="J17" s="262"/>
      <c r="K17" s="250"/>
      <c r="L17" s="250"/>
      <c r="M17" s="250"/>
      <c r="N17" s="250"/>
      <c r="O17" s="250"/>
      <c r="P17" s="250"/>
      <c r="Q17" s="250"/>
      <c r="R17" s="250"/>
      <c r="S17" s="250"/>
      <c r="T17" s="250"/>
    </row>
    <row r="18" spans="1:20" s="233" customFormat="1" ht="3" customHeight="1">
      <c r="A18" s="206"/>
      <c r="B18" s="206"/>
      <c r="C18" s="206"/>
      <c r="D18" s="206"/>
      <c r="F18" s="278"/>
      <c r="G18" s="279"/>
      <c r="H18" s="280"/>
      <c r="I18" s="281"/>
      <c r="J18" s="206"/>
      <c r="K18" s="206"/>
      <c r="L18" s="206"/>
      <c r="M18" s="206"/>
      <c r="N18" s="206"/>
      <c r="O18" s="206"/>
      <c r="P18" s="206"/>
      <c r="Q18" s="206"/>
      <c r="R18" s="206"/>
      <c r="S18" s="206"/>
      <c r="T18" s="206"/>
    </row>
    <row r="19" spans="1:20" s="233" customFormat="1" ht="15" customHeight="1">
      <c r="A19" s="206"/>
      <c r="B19" s="206"/>
      <c r="C19" s="206"/>
      <c r="D19" s="206"/>
      <c r="F19" s="282"/>
      <c r="G19" s="283" t="s">
        <v>175</v>
      </c>
      <c r="H19" s="283"/>
      <c r="I19" s="284"/>
      <c r="J19" s="206"/>
      <c r="K19" s="206"/>
      <c r="L19" s="206"/>
      <c r="M19" s="206"/>
      <c r="N19" s="206"/>
      <c r="O19" s="206"/>
      <c r="P19" s="206"/>
      <c r="Q19" s="206"/>
      <c r="R19" s="206"/>
      <c r="S19" s="206"/>
      <c r="T19" s="206"/>
    </row>
  </sheetData>
  <sheetProtection password="FA9C" sheet="1" formatColumns="0" formatRows="0"/>
  <mergeCells count="8">
    <mergeCell ref="F2:H2"/>
    <mergeCell ref="F4:H4"/>
    <mergeCell ref="I4:I5"/>
    <mergeCell ref="A8:A16"/>
    <mergeCell ref="B11:B15"/>
    <mergeCell ref="C12:C14"/>
    <mergeCell ref="I13:I14"/>
    <mergeCell ref="G19:H19"/>
  </mergeCells>
  <dataValidations count="1">
    <dataValidation type="textLength" operator="lessThanOrEqual" allowBlank="1" showInputMessage="1" showErrorMessage="1" errorTitle="Ошибка" error="Допускается ввод не более 900 символов!" sqref="I15:I19">
      <formula1>900</formula1>
    </dataValidation>
  </dataValidations>
  <printOptions/>
  <pageMargins left="0.7" right="0.7" top="0.75" bottom="0.75" header="0.5118055555555555" footer="0.5118055555555555"/>
  <pageSetup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AI32"/>
  <sheetViews>
    <sheetView showGridLines="0" workbookViewId="0" topLeftCell="I4">
      <selection activeCell="A1" sqref="A1"/>
    </sheetView>
  </sheetViews>
  <sheetFormatPr defaultColWidth="9.140625" defaultRowHeight="11.25"/>
  <cols>
    <col min="1" max="6" width="10.57421875" style="136" hidden="1" customWidth="1"/>
    <col min="7" max="8" width="9.140625" style="285" hidden="1" customWidth="1"/>
    <col min="9" max="9" width="3.7109375" style="285" customWidth="1"/>
    <col min="10" max="11" width="3.7109375" style="248" customWidth="1"/>
    <col min="12" max="12" width="12.7109375" style="136" customWidth="1"/>
    <col min="13" max="13" width="47.421875" style="136" customWidth="1"/>
    <col min="14" max="14" width="1.7109375" style="136" hidden="1" customWidth="1"/>
    <col min="15" max="15" width="20.7109375" style="136" hidden="1" customWidth="1"/>
    <col min="16" max="17" width="23.7109375" style="136" hidden="1" customWidth="1"/>
    <col min="18" max="18" width="11.7109375" style="136" customWidth="1"/>
    <col min="19" max="19" width="3.7109375" style="136" customWidth="1"/>
    <col min="20" max="20" width="11.7109375" style="136" customWidth="1"/>
    <col min="21" max="21" width="8.57421875" style="136" hidden="1" customWidth="1"/>
    <col min="22" max="22" width="4.7109375" style="136" customWidth="1"/>
    <col min="23" max="23" width="115.8515625" style="136" customWidth="1"/>
    <col min="24" max="25" width="10.57421875" style="141" customWidth="1"/>
    <col min="26" max="26" width="11.140625" style="141" customWidth="1"/>
    <col min="27" max="34" width="10.57421875" style="141" customWidth="1"/>
    <col min="35" max="16384" width="10.57421875" style="136" customWidth="1"/>
  </cols>
  <sheetData>
    <row r="1" spans="17:18" ht="14.25" hidden="1">
      <c r="Q1" s="347"/>
      <c r="R1" s="347"/>
    </row>
    <row r="2" ht="14.25" hidden="1">
      <c r="U2" s="347"/>
    </row>
    <row r="3" ht="14.25" hidden="1"/>
    <row r="4" spans="10:21" ht="3" customHeight="1">
      <c r="J4" s="286"/>
      <c r="K4" s="286"/>
      <c r="L4" s="287"/>
      <c r="M4" s="287"/>
      <c r="N4" s="287"/>
      <c r="O4" s="151"/>
      <c r="P4" s="151"/>
      <c r="Q4" s="151"/>
      <c r="R4" s="151"/>
      <c r="S4" s="151"/>
      <c r="T4" s="151"/>
      <c r="U4" s="151"/>
    </row>
    <row r="5" spans="10:21" ht="24.75" customHeight="1">
      <c r="J5" s="286"/>
      <c r="K5" s="286"/>
      <c r="L5" s="249" t="s">
        <v>176</v>
      </c>
      <c r="M5" s="249"/>
      <c r="N5" s="249"/>
      <c r="O5" s="249"/>
      <c r="P5" s="249"/>
      <c r="Q5" s="249"/>
      <c r="R5" s="249"/>
      <c r="S5" s="249"/>
      <c r="T5" s="249"/>
      <c r="U5" s="249"/>
    </row>
    <row r="6" spans="10:21" ht="3" customHeight="1">
      <c r="J6" s="286"/>
      <c r="K6" s="286"/>
      <c r="L6" s="287"/>
      <c r="M6" s="287"/>
      <c r="N6" s="287"/>
      <c r="O6" s="348"/>
      <c r="P6" s="348"/>
      <c r="Q6" s="348"/>
      <c r="R6" s="348"/>
      <c r="S6" s="348"/>
      <c r="T6" s="348"/>
      <c r="U6" s="348"/>
    </row>
    <row r="7" spans="7:34" s="233" customFormat="1" ht="22.5">
      <c r="G7" s="288"/>
      <c r="H7" s="288"/>
      <c r="L7" s="282"/>
      <c r="M7" s="290" t="e">
        <f>#N/A</f>
        <v>#N/A</v>
      </c>
      <c r="N7" s="291"/>
      <c r="O7" s="292" t="e">
        <f>#N/A</f>
        <v>#N/A</v>
      </c>
      <c r="P7" s="292"/>
      <c r="Q7" s="292"/>
      <c r="R7" s="292"/>
      <c r="S7" s="292"/>
      <c r="T7" s="292"/>
      <c r="U7" s="292"/>
      <c r="V7" s="292"/>
      <c r="W7" s="293"/>
      <c r="X7" s="206"/>
      <c r="Y7" s="206"/>
      <c r="Z7" s="206"/>
      <c r="AA7" s="206"/>
      <c r="AB7" s="206"/>
      <c r="AC7" s="206"/>
      <c r="AD7" s="206"/>
      <c r="AE7" s="206"/>
      <c r="AF7" s="206"/>
      <c r="AG7" s="206"/>
      <c r="AH7" s="206"/>
    </row>
    <row r="8" spans="7:34" s="233" customFormat="1" ht="18.75">
      <c r="G8" s="288"/>
      <c r="H8" s="288"/>
      <c r="L8" s="282"/>
      <c r="M8" s="290" t="e">
        <f>#N/A</f>
        <v>#N/A</v>
      </c>
      <c r="N8" s="291"/>
      <c r="O8" s="292" t="e">
        <f>#N/A</f>
        <v>#N/A</v>
      </c>
      <c r="P8" s="292"/>
      <c r="Q8" s="292"/>
      <c r="R8" s="292"/>
      <c r="S8" s="292"/>
      <c r="T8" s="292"/>
      <c r="U8" s="292"/>
      <c r="V8" s="292"/>
      <c r="W8" s="293"/>
      <c r="X8" s="206"/>
      <c r="Y8" s="206"/>
      <c r="Z8" s="206"/>
      <c r="AA8" s="206"/>
      <c r="AB8" s="206"/>
      <c r="AC8" s="206"/>
      <c r="AD8" s="206"/>
      <c r="AE8" s="206"/>
      <c r="AF8" s="206"/>
      <c r="AG8" s="206"/>
      <c r="AH8" s="206"/>
    </row>
    <row r="9" spans="7:34" s="233" customFormat="1" ht="18.75">
      <c r="G9" s="288"/>
      <c r="H9" s="288"/>
      <c r="L9" s="282"/>
      <c r="M9" s="290" t="e">
        <f>#N/A</f>
        <v>#N/A</v>
      </c>
      <c r="N9" s="291"/>
      <c r="O9" s="292" t="e">
        <f>#N/A</f>
        <v>#N/A</v>
      </c>
      <c r="P9" s="292"/>
      <c r="Q9" s="292"/>
      <c r="R9" s="292"/>
      <c r="S9" s="292"/>
      <c r="T9" s="292"/>
      <c r="U9" s="292"/>
      <c r="V9" s="292"/>
      <c r="W9" s="293"/>
      <c r="X9" s="206"/>
      <c r="Y9" s="206"/>
      <c r="Z9" s="206"/>
      <c r="AA9" s="206"/>
      <c r="AB9" s="206"/>
      <c r="AC9" s="206"/>
      <c r="AD9" s="206"/>
      <c r="AE9" s="206"/>
      <c r="AF9" s="206"/>
      <c r="AG9" s="206"/>
      <c r="AH9" s="206"/>
    </row>
    <row r="10" spans="7:34" s="233" customFormat="1" ht="18.75">
      <c r="G10" s="288"/>
      <c r="H10" s="288"/>
      <c r="L10" s="282"/>
      <c r="M10" s="290" t="s">
        <v>51</v>
      </c>
      <c r="N10" s="291"/>
      <c r="O10" s="292" t="e">
        <f>#N/A</f>
        <v>#N/A</v>
      </c>
      <c r="P10" s="292"/>
      <c r="Q10" s="292"/>
      <c r="R10" s="292"/>
      <c r="S10" s="292"/>
      <c r="T10" s="292"/>
      <c r="U10" s="292"/>
      <c r="V10" s="292"/>
      <c r="W10" s="293"/>
      <c r="X10" s="206"/>
      <c r="Y10" s="206"/>
      <c r="Z10" s="206"/>
      <c r="AA10" s="206"/>
      <c r="AB10" s="206"/>
      <c r="AC10" s="206"/>
      <c r="AD10" s="206"/>
      <c r="AE10" s="206"/>
      <c r="AF10" s="206"/>
      <c r="AG10" s="206"/>
      <c r="AH10" s="206"/>
    </row>
    <row r="11" spans="7:34" s="251" customFormat="1" ht="15.75" customHeight="1" hidden="1">
      <c r="G11" s="294"/>
      <c r="H11" s="294"/>
      <c r="L11" s="212"/>
      <c r="M11" s="212"/>
      <c r="N11" s="212"/>
      <c r="O11" s="295"/>
      <c r="P11" s="295"/>
      <c r="Q11" s="295"/>
      <c r="R11" s="295"/>
      <c r="S11" s="295"/>
      <c r="T11" s="295"/>
      <c r="U11" s="296" t="s">
        <v>177</v>
      </c>
      <c r="X11" s="250"/>
      <c r="Y11" s="250"/>
      <c r="Z11" s="250"/>
      <c r="AA11" s="250"/>
      <c r="AB11" s="250"/>
      <c r="AC11" s="250"/>
      <c r="AD11" s="250"/>
      <c r="AE11" s="250"/>
      <c r="AF11" s="250"/>
      <c r="AG11" s="250"/>
      <c r="AH11" s="250"/>
    </row>
    <row r="12" spans="7:34" s="251" customFormat="1" ht="14.25">
      <c r="G12" s="294"/>
      <c r="H12" s="294"/>
      <c r="L12" s="212"/>
      <c r="M12" s="212"/>
      <c r="N12" s="212"/>
      <c r="O12" s="150"/>
      <c r="P12" s="150"/>
      <c r="Q12" s="150"/>
      <c r="R12" s="150"/>
      <c r="S12" s="150"/>
      <c r="T12" s="150"/>
      <c r="U12" s="150"/>
      <c r="X12" s="250"/>
      <c r="Y12" s="250"/>
      <c r="Z12" s="250"/>
      <c r="AA12" s="250"/>
      <c r="AB12" s="250"/>
      <c r="AC12" s="250"/>
      <c r="AD12" s="250"/>
      <c r="AE12" s="250"/>
      <c r="AF12" s="250"/>
      <c r="AG12" s="250"/>
      <c r="AH12" s="250"/>
    </row>
    <row r="13" spans="10:23" ht="15" customHeight="1">
      <c r="J13" s="286"/>
      <c r="K13" s="286"/>
      <c r="L13" s="163" t="s">
        <v>154</v>
      </c>
      <c r="M13" s="163"/>
      <c r="N13" s="163"/>
      <c r="O13" s="163"/>
      <c r="P13" s="163"/>
      <c r="Q13" s="163"/>
      <c r="R13" s="163"/>
      <c r="S13" s="163"/>
      <c r="T13" s="163"/>
      <c r="U13" s="163"/>
      <c r="V13" s="163"/>
      <c r="W13" s="163" t="s">
        <v>155</v>
      </c>
    </row>
    <row r="14" spans="10:23" ht="15" customHeight="1">
      <c r="J14" s="286"/>
      <c r="K14" s="286"/>
      <c r="L14" s="163" t="s">
        <v>89</v>
      </c>
      <c r="M14" s="163" t="s">
        <v>178</v>
      </c>
      <c r="N14" s="163"/>
      <c r="O14" s="297" t="s">
        <v>179</v>
      </c>
      <c r="P14" s="297"/>
      <c r="Q14" s="297"/>
      <c r="R14" s="297"/>
      <c r="S14" s="297"/>
      <c r="T14" s="297"/>
      <c r="U14" s="163" t="s">
        <v>180</v>
      </c>
      <c r="V14" s="298" t="s">
        <v>181</v>
      </c>
      <c r="W14" s="163"/>
    </row>
    <row r="15" spans="10:23" ht="14.25" customHeight="1">
      <c r="J15" s="286"/>
      <c r="K15" s="286"/>
      <c r="L15" s="163"/>
      <c r="M15" s="163"/>
      <c r="N15" s="163"/>
      <c r="O15" s="163" t="s">
        <v>182</v>
      </c>
      <c r="P15" s="299" t="s">
        <v>183</v>
      </c>
      <c r="Q15" s="299"/>
      <c r="R15" s="219" t="s">
        <v>184</v>
      </c>
      <c r="S15" s="219"/>
      <c r="T15" s="219"/>
      <c r="U15" s="163"/>
      <c r="V15" s="298"/>
      <c r="W15" s="163"/>
    </row>
    <row r="16" spans="10:23" ht="33.75" customHeight="1">
      <c r="J16" s="286"/>
      <c r="K16" s="286"/>
      <c r="L16" s="163"/>
      <c r="M16" s="163"/>
      <c r="N16" s="163"/>
      <c r="O16" s="299" t="s">
        <v>185</v>
      </c>
      <c r="P16" s="300" t="s">
        <v>186</v>
      </c>
      <c r="Q16" s="300" t="s">
        <v>187</v>
      </c>
      <c r="R16" s="301" t="s">
        <v>188</v>
      </c>
      <c r="S16" s="301" t="s">
        <v>189</v>
      </c>
      <c r="T16" s="301"/>
      <c r="U16" s="163"/>
      <c r="V16" s="298"/>
      <c r="W16" s="163"/>
    </row>
    <row r="17" spans="10:23" ht="12" customHeight="1">
      <c r="J17" s="286"/>
      <c r="K17" s="302">
        <v>1</v>
      </c>
      <c r="L17" s="303" t="s">
        <v>91</v>
      </c>
      <c r="M17" s="303" t="s">
        <v>92</v>
      </c>
      <c r="N17" s="304">
        <f ca="1">OFFSET(N17,0,-1)</f>
        <v>0</v>
      </c>
      <c r="O17" s="305">
        <f ca="1">OFFSET(O17,0,-1)+1</f>
        <v>3</v>
      </c>
      <c r="P17" s="305">
        <f ca="1">OFFSET(P17,0,-1)+1</f>
        <v>4</v>
      </c>
      <c r="Q17" s="305">
        <f ca="1">OFFSET(Q17,0,-1)+1</f>
        <v>5</v>
      </c>
      <c r="R17" s="305">
        <f ca="1">OFFSET(R17,0,-1)+1</f>
        <v>6</v>
      </c>
      <c r="S17" s="305">
        <f ca="1">OFFSET(S17,0,-1)+1</f>
        <v>7</v>
      </c>
      <c r="T17" s="305"/>
      <c r="U17" s="305">
        <f ca="1">OFFSET(U17,0,-2)+1</f>
        <v>8</v>
      </c>
      <c r="V17" s="304">
        <f ca="1">OFFSET(V17,0,-1)</f>
        <v>8</v>
      </c>
      <c r="W17" s="305">
        <f ca="1">OFFSET(W17,0,-1)+1</f>
        <v>9</v>
      </c>
    </row>
    <row r="18" spans="1:23" ht="22.5">
      <c r="A18" s="306">
        <v>1</v>
      </c>
      <c r="B18" s="307"/>
      <c r="C18" s="307"/>
      <c r="D18" s="307"/>
      <c r="E18" s="308"/>
      <c r="F18" s="306"/>
      <c r="G18" s="306"/>
      <c r="H18" s="306"/>
      <c r="I18" s="284"/>
      <c r="J18" s="309"/>
      <c r="K18" s="309"/>
      <c r="L18" s="310" t="e">
        <f>mergeValue()</f>
        <v>#NAME?</v>
      </c>
      <c r="M18" s="311" t="s">
        <v>138</v>
      </c>
      <c r="N18" s="312"/>
      <c r="O18" s="313"/>
      <c r="P18" s="313"/>
      <c r="Q18" s="313"/>
      <c r="R18" s="313"/>
      <c r="S18" s="313"/>
      <c r="T18" s="313"/>
      <c r="U18" s="313"/>
      <c r="V18" s="313"/>
      <c r="W18" s="314" t="s">
        <v>190</v>
      </c>
    </row>
    <row r="19" spans="1:23" ht="22.5">
      <c r="A19" s="306"/>
      <c r="B19" s="306">
        <v>1</v>
      </c>
      <c r="C19" s="307"/>
      <c r="D19" s="307"/>
      <c r="E19" s="306"/>
      <c r="F19" s="306"/>
      <c r="G19" s="306"/>
      <c r="H19" s="306"/>
      <c r="I19" s="159"/>
      <c r="J19" s="315"/>
      <c r="K19" s="136"/>
      <c r="L19" s="316" t="e">
        <f>mergeValue()&amp;"."&amp;mergeValue()</f>
        <v>#NAME?</v>
      </c>
      <c r="M19" s="317" t="s">
        <v>86</v>
      </c>
      <c r="N19" s="318"/>
      <c r="O19" s="236"/>
      <c r="P19" s="236"/>
      <c r="Q19" s="236"/>
      <c r="R19" s="236"/>
      <c r="S19" s="236"/>
      <c r="T19" s="236"/>
      <c r="U19" s="236"/>
      <c r="V19" s="236"/>
      <c r="W19" s="261" t="s">
        <v>191</v>
      </c>
    </row>
    <row r="20" spans="1:27" ht="45">
      <c r="A20" s="306"/>
      <c r="B20" s="306"/>
      <c r="C20" s="306">
        <v>1</v>
      </c>
      <c r="D20" s="307"/>
      <c r="E20" s="306"/>
      <c r="F20" s="306"/>
      <c r="G20" s="306"/>
      <c r="H20" s="306"/>
      <c r="I20" s="319"/>
      <c r="J20" s="315"/>
      <c r="K20" s="151"/>
      <c r="L20" s="316" t="e">
        <f>mergeValue()&amp;"."&amp;mergeValue()&amp;"."&amp;mergeValue()</f>
        <v>#NAME?</v>
      </c>
      <c r="M20" s="320" t="s">
        <v>192</v>
      </c>
      <c r="N20" s="318"/>
      <c r="O20" s="236"/>
      <c r="P20" s="236"/>
      <c r="Q20" s="236"/>
      <c r="R20" s="236"/>
      <c r="S20" s="236"/>
      <c r="T20" s="236"/>
      <c r="U20" s="236"/>
      <c r="V20" s="236"/>
      <c r="W20" s="261" t="s">
        <v>193</v>
      </c>
      <c r="AA20" s="138"/>
    </row>
    <row r="21" spans="1:27" ht="33.75">
      <c r="A21" s="306"/>
      <c r="B21" s="306"/>
      <c r="C21" s="306"/>
      <c r="D21" s="306">
        <v>1</v>
      </c>
      <c r="E21" s="306"/>
      <c r="F21" s="306"/>
      <c r="G21" s="306"/>
      <c r="H21" s="306"/>
      <c r="I21" s="150"/>
      <c r="J21" s="315"/>
      <c r="K21" s="151"/>
      <c r="L21" s="316" t="e">
        <f>mergeValue()&amp;"."&amp;mergeValue()&amp;"."&amp;mergeValue()&amp;"."&amp;mergeValue()</f>
        <v>#NAME?</v>
      </c>
      <c r="M21" s="321" t="s">
        <v>194</v>
      </c>
      <c r="N21" s="318"/>
      <c r="O21" s="242"/>
      <c r="P21" s="242"/>
      <c r="Q21" s="242"/>
      <c r="R21" s="242"/>
      <c r="S21" s="242"/>
      <c r="T21" s="242"/>
      <c r="U21" s="242"/>
      <c r="V21" s="242"/>
      <c r="W21" s="261" t="s">
        <v>195</v>
      </c>
      <c r="AA21" s="138"/>
    </row>
    <row r="22" spans="1:27" ht="33.75">
      <c r="A22" s="306"/>
      <c r="B22" s="306"/>
      <c r="C22" s="306"/>
      <c r="D22" s="306"/>
      <c r="E22" s="306">
        <v>1</v>
      </c>
      <c r="F22" s="306"/>
      <c r="G22" s="306"/>
      <c r="H22" s="306"/>
      <c r="I22" s="150"/>
      <c r="J22" s="150"/>
      <c r="K22" s="151"/>
      <c r="L22" s="316" t="e">
        <f>mergeValue()&amp;"."&amp;mergeValue()&amp;"."&amp;mergeValue()&amp;"."&amp;mergeValue()&amp;"."&amp;mergeValue()</f>
        <v>#NAME?</v>
      </c>
      <c r="M22" s="322" t="s">
        <v>196</v>
      </c>
      <c r="N22" s="261"/>
      <c r="O22" s="323"/>
      <c r="P22" s="323"/>
      <c r="Q22" s="323"/>
      <c r="R22" s="323"/>
      <c r="S22" s="323"/>
      <c r="T22" s="323"/>
      <c r="U22" s="323"/>
      <c r="V22" s="323"/>
      <c r="W22" s="261" t="s">
        <v>197</v>
      </c>
      <c r="Y22" s="138" t="e">
        <f>strCheckUnique()</f>
        <v>#NAME?</v>
      </c>
      <c r="AA22" s="138"/>
    </row>
    <row r="23" spans="1:29" ht="66" customHeight="1">
      <c r="A23" s="306"/>
      <c r="B23" s="306"/>
      <c r="C23" s="306"/>
      <c r="D23" s="306"/>
      <c r="E23" s="306"/>
      <c r="F23" s="307">
        <v>1</v>
      </c>
      <c r="G23" s="307"/>
      <c r="H23" s="307"/>
      <c r="I23" s="150"/>
      <c r="J23" s="150"/>
      <c r="K23" s="319"/>
      <c r="L23" s="316" t="e">
        <f>mergeValue()&amp;"."&amp;mergeValue()&amp;"."&amp;mergeValue()&amp;"."&amp;mergeValue()&amp;"."&amp;mergeValue()&amp;"."&amp;mergeValue()</f>
        <v>#NAME?</v>
      </c>
      <c r="M23" s="324"/>
      <c r="N23" s="228"/>
      <c r="O23" s="325"/>
      <c r="P23" s="325"/>
      <c r="Q23" s="325"/>
      <c r="R23" s="326"/>
      <c r="S23" s="327" t="s">
        <v>68</v>
      </c>
      <c r="T23" s="326"/>
      <c r="U23" s="327" t="s">
        <v>34</v>
      </c>
      <c r="V23" s="328"/>
      <c r="W23" s="329" t="s">
        <v>198</v>
      </c>
      <c r="X23" s="141" t="e">
        <f>strCheckDate()</f>
        <v>#NAME?</v>
      </c>
      <c r="Z23" s="138">
        <f>IF(M23="","",M23)</f>
        <v>0</v>
      </c>
      <c r="AA23" s="138"/>
      <c r="AB23" s="138"/>
      <c r="AC23" s="138"/>
    </row>
    <row r="24" spans="1:27" ht="14.25" customHeight="1" hidden="1">
      <c r="A24" s="306"/>
      <c r="B24" s="306"/>
      <c r="C24" s="306"/>
      <c r="D24" s="306"/>
      <c r="E24" s="306"/>
      <c r="F24" s="307"/>
      <c r="G24" s="307"/>
      <c r="H24" s="307"/>
      <c r="I24" s="150"/>
      <c r="J24" s="150"/>
      <c r="K24" s="319"/>
      <c r="L24" s="331"/>
      <c r="M24" s="332"/>
      <c r="N24" s="228"/>
      <c r="O24" s="333"/>
      <c r="P24" s="334"/>
      <c r="Q24" s="335">
        <f>R23&amp;"-"&amp;T23</f>
        <v>0</v>
      </c>
      <c r="R24" s="326"/>
      <c r="S24" s="327"/>
      <c r="T24" s="326"/>
      <c r="U24" s="327"/>
      <c r="V24" s="328"/>
      <c r="W24" s="329"/>
      <c r="AA24" s="138"/>
    </row>
    <row r="25" spans="1:35" s="2" customFormat="1" ht="15" customHeight="1">
      <c r="A25" s="306"/>
      <c r="B25" s="306"/>
      <c r="C25" s="306"/>
      <c r="D25" s="306"/>
      <c r="E25" s="306"/>
      <c r="F25" s="307"/>
      <c r="G25" s="307"/>
      <c r="H25" s="307"/>
      <c r="I25" s="150"/>
      <c r="J25" s="150"/>
      <c r="K25" s="309"/>
      <c r="L25" s="336"/>
      <c r="M25" s="337" t="s">
        <v>199</v>
      </c>
      <c r="N25" s="338"/>
      <c r="O25" s="339"/>
      <c r="P25" s="339"/>
      <c r="Q25" s="339"/>
      <c r="R25" s="338"/>
      <c r="S25" s="174"/>
      <c r="T25" s="174"/>
      <c r="U25" s="174"/>
      <c r="V25" s="340"/>
      <c r="W25" s="329"/>
      <c r="X25" s="341"/>
      <c r="Y25" s="341"/>
      <c r="Z25" s="341"/>
      <c r="AA25" s="138"/>
      <c r="AB25" s="341"/>
      <c r="AC25" s="141"/>
      <c r="AD25" s="141"/>
      <c r="AE25" s="141"/>
      <c r="AF25" s="141"/>
      <c r="AG25" s="141"/>
      <c r="AH25" s="141"/>
      <c r="AI25" s="136"/>
    </row>
    <row r="26" spans="1:34" s="2" customFormat="1" ht="14.25">
      <c r="A26" s="306"/>
      <c r="B26" s="306"/>
      <c r="C26" s="306"/>
      <c r="D26" s="306"/>
      <c r="E26" s="307"/>
      <c r="F26" s="306"/>
      <c r="G26" s="306"/>
      <c r="H26" s="306"/>
      <c r="I26" s="150"/>
      <c r="J26" s="342"/>
      <c r="K26" s="309"/>
      <c r="L26" s="336"/>
      <c r="M26" s="343" t="s">
        <v>200</v>
      </c>
      <c r="N26" s="338"/>
      <c r="O26" s="339"/>
      <c r="P26" s="339"/>
      <c r="Q26" s="339"/>
      <c r="R26" s="338"/>
      <c r="S26" s="174"/>
      <c r="T26" s="174"/>
      <c r="U26" s="338"/>
      <c r="V26" s="174"/>
      <c r="W26" s="340"/>
      <c r="X26" s="341"/>
      <c r="Y26" s="341"/>
      <c r="Z26" s="341"/>
      <c r="AA26" s="341"/>
      <c r="AB26" s="341"/>
      <c r="AC26" s="341"/>
      <c r="AD26" s="341"/>
      <c r="AE26" s="341"/>
      <c r="AF26" s="341"/>
      <c r="AG26" s="341"/>
      <c r="AH26" s="341"/>
    </row>
    <row r="27" spans="1:34" s="2" customFormat="1" ht="14.25">
      <c r="A27" s="306"/>
      <c r="B27" s="306"/>
      <c r="C27" s="306"/>
      <c r="D27" s="307"/>
      <c r="E27" s="190"/>
      <c r="F27" s="306"/>
      <c r="G27" s="306"/>
      <c r="H27" s="306"/>
      <c r="I27" s="309"/>
      <c r="J27" s="342"/>
      <c r="K27" s="309"/>
      <c r="L27" s="336"/>
      <c r="M27" s="269" t="s">
        <v>201</v>
      </c>
      <c r="N27" s="338"/>
      <c r="O27" s="339"/>
      <c r="P27" s="339"/>
      <c r="Q27" s="339"/>
      <c r="R27" s="338"/>
      <c r="S27" s="174"/>
      <c r="T27" s="174"/>
      <c r="U27" s="338"/>
      <c r="V27" s="174"/>
      <c r="W27" s="340"/>
      <c r="X27" s="341"/>
      <c r="Y27" s="341"/>
      <c r="Z27" s="341"/>
      <c r="AA27" s="341"/>
      <c r="AB27" s="341"/>
      <c r="AC27" s="341"/>
      <c r="AD27" s="341"/>
      <c r="AE27" s="341"/>
      <c r="AF27" s="341"/>
      <c r="AG27" s="341"/>
      <c r="AH27" s="341"/>
    </row>
    <row r="28" spans="1:34" s="2" customFormat="1" ht="14.25">
      <c r="A28" s="306"/>
      <c r="B28" s="306"/>
      <c r="C28" s="307"/>
      <c r="D28" s="307"/>
      <c r="E28" s="190"/>
      <c r="F28" s="306"/>
      <c r="G28" s="306"/>
      <c r="H28" s="306"/>
      <c r="I28" s="309"/>
      <c r="J28" s="342"/>
      <c r="K28" s="309"/>
      <c r="L28" s="336"/>
      <c r="M28" s="344" t="s">
        <v>202</v>
      </c>
      <c r="N28" s="174"/>
      <c r="O28" s="344"/>
      <c r="P28" s="344"/>
      <c r="Q28" s="344"/>
      <c r="R28" s="338"/>
      <c r="S28" s="174"/>
      <c r="T28" s="174"/>
      <c r="U28" s="338"/>
      <c r="V28" s="174"/>
      <c r="W28" s="340"/>
      <c r="X28" s="341"/>
      <c r="Y28" s="341"/>
      <c r="Z28" s="341"/>
      <c r="AA28" s="341"/>
      <c r="AB28" s="341"/>
      <c r="AC28" s="341"/>
      <c r="AD28" s="341"/>
      <c r="AE28" s="341"/>
      <c r="AF28" s="341"/>
      <c r="AG28" s="341"/>
      <c r="AH28" s="341"/>
    </row>
    <row r="29" spans="1:34" s="2" customFormat="1" ht="14.25">
      <c r="A29" s="306"/>
      <c r="B29" s="307"/>
      <c r="C29" s="190"/>
      <c r="D29" s="190"/>
      <c r="E29" s="190"/>
      <c r="F29" s="306"/>
      <c r="G29" s="306"/>
      <c r="H29" s="306"/>
      <c r="I29" s="309"/>
      <c r="J29" s="342"/>
      <c r="K29" s="309"/>
      <c r="L29" s="336"/>
      <c r="M29" s="186" t="s">
        <v>133</v>
      </c>
      <c r="N29" s="174"/>
      <c r="O29" s="344"/>
      <c r="P29" s="344"/>
      <c r="Q29" s="344"/>
      <c r="R29" s="338"/>
      <c r="S29" s="174"/>
      <c r="T29" s="174"/>
      <c r="U29" s="338"/>
      <c r="V29" s="174"/>
      <c r="W29" s="340"/>
      <c r="X29" s="341"/>
      <c r="Y29" s="341"/>
      <c r="Z29" s="341"/>
      <c r="AA29" s="341"/>
      <c r="AB29" s="341"/>
      <c r="AC29" s="341"/>
      <c r="AD29" s="341"/>
      <c r="AE29" s="341"/>
      <c r="AF29" s="341"/>
      <c r="AG29" s="341"/>
      <c r="AH29" s="341"/>
    </row>
    <row r="30" spans="1:34" s="2" customFormat="1" ht="14.25">
      <c r="A30" s="307"/>
      <c r="B30" s="341"/>
      <c r="C30" s="341"/>
      <c r="D30" s="341"/>
      <c r="E30" s="345"/>
      <c r="F30" s="341"/>
      <c r="G30" s="306"/>
      <c r="H30" s="306"/>
      <c r="I30" s="159"/>
      <c r="J30" s="342"/>
      <c r="K30" s="319"/>
      <c r="L30" s="336"/>
      <c r="M30" s="277" t="s">
        <v>203</v>
      </c>
      <c r="N30" s="174"/>
      <c r="O30" s="344"/>
      <c r="P30" s="344"/>
      <c r="Q30" s="344"/>
      <c r="R30" s="338"/>
      <c r="S30" s="174"/>
      <c r="T30" s="174"/>
      <c r="U30" s="338"/>
      <c r="V30" s="174"/>
      <c r="W30" s="340"/>
      <c r="X30" s="341"/>
      <c r="Y30" s="341"/>
      <c r="Z30" s="341"/>
      <c r="AA30" s="341"/>
      <c r="AB30" s="341"/>
      <c r="AC30" s="341"/>
      <c r="AD30" s="341"/>
      <c r="AE30" s="341"/>
      <c r="AF30" s="341"/>
      <c r="AG30" s="341"/>
      <c r="AH30" s="341"/>
    </row>
    <row r="31" ht="3" customHeight="1"/>
    <row r="32" spans="13:22" ht="48.75" customHeight="1">
      <c r="M32" s="346" t="s">
        <v>204</v>
      </c>
      <c r="N32" s="346"/>
      <c r="O32" s="346"/>
      <c r="P32" s="346"/>
      <c r="Q32" s="346"/>
      <c r="R32" s="346"/>
      <c r="S32" s="346"/>
      <c r="T32" s="346"/>
      <c r="U32" s="346"/>
      <c r="V32" s="346"/>
    </row>
  </sheetData>
  <sheetProtection password="FA9C" sheet="1" formatColumns="0" formatRows="0"/>
  <mergeCells count="38">
    <mergeCell ref="L5:U5"/>
    <mergeCell ref="O7:V7"/>
    <mergeCell ref="O8:V8"/>
    <mergeCell ref="O9:V9"/>
    <mergeCell ref="O10:V10"/>
    <mergeCell ref="L11:M11"/>
    <mergeCell ref="O12:U12"/>
    <mergeCell ref="L13:V13"/>
    <mergeCell ref="W13:W16"/>
    <mergeCell ref="L14:L16"/>
    <mergeCell ref="M14:M16"/>
    <mergeCell ref="N14:N16"/>
    <mergeCell ref="O14:T14"/>
    <mergeCell ref="U14:U16"/>
    <mergeCell ref="V14:V16"/>
    <mergeCell ref="P15:Q15"/>
    <mergeCell ref="R15:T15"/>
    <mergeCell ref="S16:T16"/>
    <mergeCell ref="S17:T17"/>
    <mergeCell ref="A18:A29"/>
    <mergeCell ref="O18:V18"/>
    <mergeCell ref="B19:B28"/>
    <mergeCell ref="O19:V19"/>
    <mergeCell ref="C20:C27"/>
    <mergeCell ref="O20:V20"/>
    <mergeCell ref="D21:D26"/>
    <mergeCell ref="I21:I26"/>
    <mergeCell ref="O21:V21"/>
    <mergeCell ref="E22:E25"/>
    <mergeCell ref="J22:J25"/>
    <mergeCell ref="O22:V22"/>
    <mergeCell ref="N23:N24"/>
    <mergeCell ref="R23:R24"/>
    <mergeCell ref="S23:S24"/>
    <mergeCell ref="T23:T24"/>
    <mergeCell ref="U23:U24"/>
    <mergeCell ref="W23:W25"/>
    <mergeCell ref="M32:V32"/>
  </mergeCells>
  <dataValidations count="7">
    <dataValidation type="textLength" operator="lessThanOrEqual" allowBlank="1" showInputMessage="1" showErrorMessage="1" errorTitle="Ошибка" error="Допускается ввод не более 900 символов!" sqref="W7:W10 O21:V21">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23 T23:T24">
      <formula1>0</formula1>
      <formula2>0</formula2>
    </dataValidation>
    <dataValidation allowBlank="1" showInputMessage="1" showErrorMessage="1" prompt="Для выбора выполните двойной щелчок левой клавиши мыши по соответствующей ячейке." sqref="S23:S24 U23:U24">
      <formula1>0</formula1>
      <formula2>0</formula2>
    </dataValidation>
    <dataValidation allowBlank="1" promptTitle="checkPeriodRange" sqref="Q24">
      <formula1>0</formula1>
      <formula2>0</formula2>
    </dataValidation>
    <dataValidation type="list" allowBlank="1" showInputMessage="1" showErrorMessage="1" errorTitle="Ошибка" error="Выберите значение из списка" sqref="O22">
      <formula1>0</formula1>
      <formula2>0</formula2>
    </dataValidation>
    <dataValidation allowBlank="1" sqref="S25:S30">
      <formula1>0</formula1>
      <formula2>0</formula2>
    </dataValidation>
    <dataValidation type="textLength" operator="lessThanOrEqual" allowBlank="1" showInputMessage="1" showErrorMessage="1" prompt="Введите значение признака дифференциации" errorTitle="Ошибка" error="Допускается ввод не более 900 символов!" sqref="M23">
      <formula1>900</formula1>
    </dataValidation>
  </dataValidations>
  <printOptions horizontalCentered="1" verticalCentered="1"/>
  <pageMargins left="0" right="0" top="0" bottom="0" header="0.5118055555555555" footer="0.511805555555555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dimension ref="A1:T43"/>
  <sheetViews>
    <sheetView showGridLines="0" workbookViewId="0" topLeftCell="E1">
      <selection activeCell="G53" sqref="G53"/>
    </sheetView>
  </sheetViews>
  <sheetFormatPr defaultColWidth="9.140625" defaultRowHeight="11.25"/>
  <cols>
    <col min="1" max="1" width="3.7109375" style="247" hidden="1" customWidth="1"/>
    <col min="2" max="4" width="3.7109375" style="141" hidden="1" customWidth="1"/>
    <col min="5" max="5" width="3.7109375" style="248" customWidth="1"/>
    <col min="6" max="6" width="9.7109375" style="136" customWidth="1"/>
    <col min="7" max="7" width="37.7109375" style="136" customWidth="1"/>
    <col min="8" max="8" width="66.8515625" style="136" customWidth="1"/>
    <col min="9" max="9" width="115.8515625" style="136" customWidth="1"/>
    <col min="10" max="11" width="10.57421875" style="141" customWidth="1"/>
    <col min="12" max="12" width="11.140625" style="141" customWidth="1"/>
    <col min="13" max="20" width="10.57421875" style="141" customWidth="1"/>
    <col min="21" max="16384" width="10.57421875" style="136" customWidth="1"/>
  </cols>
  <sheetData>
    <row r="1" ht="3" customHeight="1">
      <c r="A1" s="247" t="s">
        <v>94</v>
      </c>
    </row>
    <row r="2" spans="6:9" ht="22.5" customHeight="1">
      <c r="F2" s="249" t="s">
        <v>153</v>
      </c>
      <c r="G2" s="249"/>
      <c r="H2" s="249"/>
      <c r="I2" s="155"/>
    </row>
    <row r="3" ht="3" customHeight="1"/>
    <row r="4" spans="1:20" s="251" customFormat="1" ht="11.25" customHeight="1">
      <c r="A4" s="250"/>
      <c r="B4" s="250"/>
      <c r="C4" s="250"/>
      <c r="D4" s="250"/>
      <c r="F4" s="163" t="s">
        <v>154</v>
      </c>
      <c r="G4" s="163"/>
      <c r="H4" s="163"/>
      <c r="I4" s="252" t="s">
        <v>155</v>
      </c>
      <c r="J4" s="250"/>
      <c r="K4" s="250"/>
      <c r="L4" s="250"/>
      <c r="M4" s="250"/>
      <c r="N4" s="250"/>
      <c r="O4" s="250"/>
      <c r="P4" s="250"/>
      <c r="Q4" s="250"/>
      <c r="R4" s="250"/>
      <c r="S4" s="250"/>
      <c r="T4" s="250"/>
    </row>
    <row r="5" spans="1:20" s="251" customFormat="1" ht="11.25" customHeight="1">
      <c r="A5" s="250"/>
      <c r="B5" s="250"/>
      <c r="C5" s="250"/>
      <c r="D5" s="250"/>
      <c r="F5" s="252" t="s">
        <v>89</v>
      </c>
      <c r="G5" s="253" t="s">
        <v>156</v>
      </c>
      <c r="H5" s="254" t="s">
        <v>21</v>
      </c>
      <c r="I5" s="252"/>
      <c r="J5" s="250"/>
      <c r="K5" s="250"/>
      <c r="L5" s="250"/>
      <c r="M5" s="250"/>
      <c r="N5" s="250"/>
      <c r="O5" s="250"/>
      <c r="P5" s="250"/>
      <c r="Q5" s="250"/>
      <c r="R5" s="250"/>
      <c r="S5" s="250"/>
      <c r="T5" s="250"/>
    </row>
    <row r="6" spans="1:20" s="251" customFormat="1" ht="12" customHeight="1">
      <c r="A6" s="250"/>
      <c r="B6" s="250"/>
      <c r="C6" s="250"/>
      <c r="D6" s="250"/>
      <c r="F6" s="223" t="s">
        <v>91</v>
      </c>
      <c r="G6" s="255">
        <v>2</v>
      </c>
      <c r="H6" s="256">
        <v>3</v>
      </c>
      <c r="I6" s="257">
        <v>4</v>
      </c>
      <c r="J6" s="250">
        <v>4</v>
      </c>
      <c r="K6" s="250"/>
      <c r="L6" s="250"/>
      <c r="M6" s="250"/>
      <c r="N6" s="250"/>
      <c r="O6" s="250"/>
      <c r="P6" s="250"/>
      <c r="Q6" s="250"/>
      <c r="R6" s="250"/>
      <c r="S6" s="250"/>
      <c r="T6" s="250"/>
    </row>
    <row r="7" spans="1:20" s="251" customFormat="1" ht="18.75">
      <c r="A7" s="250"/>
      <c r="B7" s="250"/>
      <c r="C7" s="250"/>
      <c r="D7" s="250"/>
      <c r="F7" s="258">
        <v>1</v>
      </c>
      <c r="G7" s="259" t="s">
        <v>157</v>
      </c>
      <c r="H7" s="260" t="e">
        <f>#N/A</f>
        <v>#N/A</v>
      </c>
      <c r="I7" s="261" t="s">
        <v>158</v>
      </c>
      <c r="J7" s="262"/>
      <c r="K7" s="250"/>
      <c r="L7" s="250"/>
      <c r="M7" s="250"/>
      <c r="N7" s="250"/>
      <c r="O7" s="250"/>
      <c r="P7" s="250"/>
      <c r="Q7" s="250"/>
      <c r="R7" s="250"/>
      <c r="S7" s="250"/>
      <c r="T7" s="250"/>
    </row>
    <row r="8" spans="1:20" s="251" customFormat="1" ht="45">
      <c r="A8" s="263">
        <v>1</v>
      </c>
      <c r="B8" s="250"/>
      <c r="C8" s="250"/>
      <c r="D8" s="250"/>
      <c r="F8" s="258" t="e">
        <f>"2."&amp;mergeValue()</f>
        <v>#NAME?</v>
      </c>
      <c r="G8" s="259" t="s">
        <v>159</v>
      </c>
      <c r="H8" s="260">
        <f>IF('Перечень тарифов'!R21="","наименование отсутствует",""&amp;'Перечень тарифов'!R21&amp;"")</f>
        <v>0</v>
      </c>
      <c r="I8" s="261" t="s">
        <v>160</v>
      </c>
      <c r="J8" s="262"/>
      <c r="K8" s="250"/>
      <c r="L8" s="250"/>
      <c r="M8" s="250"/>
      <c r="N8" s="250"/>
      <c r="O8" s="250"/>
      <c r="P8" s="250"/>
      <c r="Q8" s="250"/>
      <c r="R8" s="250"/>
      <c r="S8" s="250"/>
      <c r="T8" s="250"/>
    </row>
    <row r="9" spans="1:20" s="251" customFormat="1" ht="22.5">
      <c r="A9" s="263"/>
      <c r="B9" s="250"/>
      <c r="C9" s="250"/>
      <c r="D9" s="250"/>
      <c r="F9" s="258" t="e">
        <f>"3."&amp;mergeValue()</f>
        <v>#NAME?</v>
      </c>
      <c r="G9" s="259" t="s">
        <v>161</v>
      </c>
      <c r="H9" s="260">
        <f>IF('Перечень тарифов'!F21="","наименование отсутствует",""&amp;'Перечень тарифов'!F21&amp;"")</f>
        <v>0</v>
      </c>
      <c r="I9" s="261" t="s">
        <v>162</v>
      </c>
      <c r="J9" s="262"/>
      <c r="K9" s="250"/>
      <c r="L9" s="250"/>
      <c r="M9" s="250"/>
      <c r="N9" s="250"/>
      <c r="O9" s="250"/>
      <c r="P9" s="250"/>
      <c r="Q9" s="250"/>
      <c r="R9" s="250"/>
      <c r="S9" s="250"/>
      <c r="T9" s="250"/>
    </row>
    <row r="10" spans="1:20" s="251" customFormat="1" ht="22.5">
      <c r="A10" s="263"/>
      <c r="B10" s="250"/>
      <c r="C10" s="250"/>
      <c r="D10" s="250"/>
      <c r="F10" s="258" t="e">
        <f>"4."&amp;mergeValue()</f>
        <v>#NAME?</v>
      </c>
      <c r="G10" s="259" t="s">
        <v>163</v>
      </c>
      <c r="H10" s="254" t="s">
        <v>164</v>
      </c>
      <c r="I10" s="261"/>
      <c r="J10" s="262"/>
      <c r="K10" s="250"/>
      <c r="L10" s="250"/>
      <c r="M10" s="250"/>
      <c r="N10" s="250"/>
      <c r="O10" s="250"/>
      <c r="P10" s="250"/>
      <c r="Q10" s="250"/>
      <c r="R10" s="250"/>
      <c r="S10" s="250"/>
      <c r="T10" s="250"/>
    </row>
    <row r="11" spans="1:20" s="251" customFormat="1" ht="18.75">
      <c r="A11" s="263"/>
      <c r="B11" s="263">
        <v>1</v>
      </c>
      <c r="C11" s="263"/>
      <c r="D11" s="263"/>
      <c r="F11" s="258" t="e">
        <f>"4."&amp;mergeValue()&amp;"."&amp;mergeValue()</f>
        <v>#NAME?</v>
      </c>
      <c r="G11" s="264" t="s">
        <v>165</v>
      </c>
      <c r="H11" s="260" t="e">
        <f>#N/A</f>
        <v>#N/A</v>
      </c>
      <c r="I11" s="261" t="s">
        <v>166</v>
      </c>
      <c r="J11" s="262"/>
      <c r="K11" s="250"/>
      <c r="L11" s="250"/>
      <c r="M11" s="250"/>
      <c r="N11" s="250"/>
      <c r="O11" s="250"/>
      <c r="P11" s="250"/>
      <c r="Q11" s="250"/>
      <c r="R11" s="250"/>
      <c r="S11" s="250"/>
      <c r="T11" s="250"/>
    </row>
    <row r="12" spans="1:20" s="251" customFormat="1" ht="22.5">
      <c r="A12" s="263"/>
      <c r="B12" s="263"/>
      <c r="C12" s="263">
        <v>1</v>
      </c>
      <c r="D12" s="263"/>
      <c r="F12" s="258" t="e">
        <f>"4."&amp;mergeValue()&amp;"."&amp;mergeValue()&amp;"."&amp;mergeValue()</f>
        <v>#NAME?</v>
      </c>
      <c r="G12" s="265" t="s">
        <v>167</v>
      </c>
      <c r="H12" s="260">
        <f>IF(Территории!H13="","",""&amp;Территории!H13&amp;"")</f>
        <v>0</v>
      </c>
      <c r="I12" s="261" t="s">
        <v>168</v>
      </c>
      <c r="J12" s="262"/>
      <c r="K12" s="250"/>
      <c r="L12" s="250"/>
      <c r="M12" s="250"/>
      <c r="N12" s="250"/>
      <c r="O12" s="250"/>
      <c r="P12" s="250"/>
      <c r="Q12" s="250"/>
      <c r="R12" s="250"/>
      <c r="S12" s="250"/>
      <c r="T12" s="250"/>
    </row>
    <row r="13" spans="1:20" s="251" customFormat="1" ht="18.75" customHeight="1">
      <c r="A13" s="263"/>
      <c r="B13" s="263"/>
      <c r="C13" s="263"/>
      <c r="D13" s="263">
        <v>1</v>
      </c>
      <c r="F13" s="258" t="e">
        <f aca="true" t="shared" si="0" ref="F13:F14">"4."&amp;mergeValue()&amp;"."&amp;mergeValue()&amp;"."&amp;mergeValue()&amp;"."&amp;mergeValue()</f>
        <v>#NAME?</v>
      </c>
      <c r="G13" s="266" t="s">
        <v>169</v>
      </c>
      <c r="H13" s="260">
        <f>IF(Территории!R14="","",""&amp;Территории!R14&amp;"")</f>
        <v>0</v>
      </c>
      <c r="I13" s="267" t="s">
        <v>170</v>
      </c>
      <c r="J13" s="262"/>
      <c r="K13" s="250"/>
      <c r="L13" s="250"/>
      <c r="M13" s="250"/>
      <c r="N13" s="250"/>
      <c r="O13" s="250"/>
      <c r="P13" s="250"/>
      <c r="Q13" s="250"/>
      <c r="R13" s="250"/>
      <c r="S13" s="250"/>
      <c r="T13" s="250"/>
    </row>
    <row r="14" spans="1:20" s="251" customFormat="1" ht="18.75">
      <c r="A14" s="263"/>
      <c r="B14" s="263"/>
      <c r="C14" s="263"/>
      <c r="D14" s="263">
        <v>2</v>
      </c>
      <c r="F14" s="258" t="e">
        <f t="shared" si="0"/>
        <v>#NAME?</v>
      </c>
      <c r="G14" s="266" t="s">
        <v>169</v>
      </c>
      <c r="H14" s="260">
        <f>IF(Территории!R15="","",""&amp;Территории!R15&amp;"")</f>
        <v>0</v>
      </c>
      <c r="I14" s="267"/>
      <c r="J14" s="262"/>
      <c r="K14" s="250"/>
      <c r="L14" s="250"/>
      <c r="M14" s="250"/>
      <c r="N14" s="250"/>
      <c r="O14" s="250"/>
      <c r="P14" s="250"/>
      <c r="Q14" s="250"/>
      <c r="R14" s="250"/>
      <c r="S14" s="250"/>
      <c r="T14" s="250"/>
    </row>
    <row r="15" spans="1:20" s="251" customFormat="1" ht="45">
      <c r="A15" s="263">
        <v>2</v>
      </c>
      <c r="B15" s="250"/>
      <c r="C15" s="250"/>
      <c r="D15" s="250"/>
      <c r="F15" s="258" t="e">
        <f>"2."&amp;mergeValue()</f>
        <v>#NAME?</v>
      </c>
      <c r="G15" s="259" t="s">
        <v>159</v>
      </c>
      <c r="H15" s="260">
        <f>IF('Перечень тарифов'!R23="","наименование отсутствует",""&amp;'Перечень тарифов'!R23&amp;"")</f>
        <v>0</v>
      </c>
      <c r="I15" s="261" t="s">
        <v>160</v>
      </c>
      <c r="J15" s="262"/>
      <c r="K15" s="250"/>
      <c r="L15" s="250"/>
      <c r="M15" s="250"/>
      <c r="N15" s="250"/>
      <c r="O15" s="250"/>
      <c r="P15" s="250"/>
      <c r="Q15" s="250"/>
      <c r="R15" s="250"/>
      <c r="S15" s="250"/>
      <c r="T15" s="250"/>
    </row>
    <row r="16" spans="1:20" s="251" customFormat="1" ht="22.5">
      <c r="A16" s="263"/>
      <c r="B16" s="250"/>
      <c r="C16" s="250"/>
      <c r="D16" s="250"/>
      <c r="F16" s="258" t="e">
        <f>"3."&amp;mergeValue()</f>
        <v>#NAME?</v>
      </c>
      <c r="G16" s="259" t="s">
        <v>161</v>
      </c>
      <c r="H16" s="260">
        <f>IF('Перечень тарифов'!F21="","наименование отсутствует",""&amp;'Перечень тарифов'!F21&amp;"")</f>
        <v>0</v>
      </c>
      <c r="I16" s="261" t="s">
        <v>162</v>
      </c>
      <c r="J16" s="262"/>
      <c r="K16" s="250"/>
      <c r="L16" s="250"/>
      <c r="M16" s="250"/>
      <c r="N16" s="250"/>
      <c r="O16" s="250"/>
      <c r="P16" s="250"/>
      <c r="Q16" s="250"/>
      <c r="R16" s="250"/>
      <c r="S16" s="250"/>
      <c r="T16" s="250"/>
    </row>
    <row r="17" spans="1:20" s="251" customFormat="1" ht="22.5">
      <c r="A17" s="263"/>
      <c r="B17" s="250"/>
      <c r="C17" s="250"/>
      <c r="D17" s="250"/>
      <c r="F17" s="258" t="e">
        <f>"4."&amp;mergeValue()</f>
        <v>#NAME?</v>
      </c>
      <c r="G17" s="259" t="s">
        <v>163</v>
      </c>
      <c r="H17" s="254" t="s">
        <v>164</v>
      </c>
      <c r="I17" s="261"/>
      <c r="J17" s="262"/>
      <c r="K17" s="250"/>
      <c r="L17" s="250"/>
      <c r="M17" s="250"/>
      <c r="N17" s="250"/>
      <c r="O17" s="250"/>
      <c r="P17" s="250"/>
      <c r="Q17" s="250"/>
      <c r="R17" s="250"/>
      <c r="S17" s="250"/>
      <c r="T17" s="250"/>
    </row>
    <row r="18" spans="1:20" s="251" customFormat="1" ht="18.75">
      <c r="A18" s="263"/>
      <c r="B18" s="263">
        <v>1</v>
      </c>
      <c r="C18" s="263"/>
      <c r="D18" s="263"/>
      <c r="F18" s="258" t="e">
        <f>"4."&amp;mergeValue()&amp;"."&amp;mergeValue()</f>
        <v>#NAME?</v>
      </c>
      <c r="G18" s="264" t="s">
        <v>165</v>
      </c>
      <c r="H18" s="260" t="e">
        <f>#N/A</f>
        <v>#N/A</v>
      </c>
      <c r="I18" s="261" t="s">
        <v>166</v>
      </c>
      <c r="J18" s="262"/>
      <c r="K18" s="250"/>
      <c r="L18" s="250"/>
      <c r="M18" s="250"/>
      <c r="N18" s="250"/>
      <c r="O18" s="250"/>
      <c r="P18" s="250"/>
      <c r="Q18" s="250"/>
      <c r="R18" s="250"/>
      <c r="S18" s="250"/>
      <c r="T18" s="250"/>
    </row>
    <row r="19" spans="1:20" s="251" customFormat="1" ht="22.5">
      <c r="A19" s="263"/>
      <c r="B19" s="263"/>
      <c r="C19" s="263">
        <v>1</v>
      </c>
      <c r="D19" s="263"/>
      <c r="F19" s="258" t="e">
        <f>"4."&amp;mergeValue()&amp;"."&amp;mergeValue()&amp;"."&amp;mergeValue()</f>
        <v>#NAME?</v>
      </c>
      <c r="G19" s="265" t="s">
        <v>167</v>
      </c>
      <c r="H19" s="260">
        <f>IF(Территории!H17="","",""&amp;Территории!H17&amp;"")</f>
        <v>0</v>
      </c>
      <c r="I19" s="261" t="s">
        <v>168</v>
      </c>
      <c r="J19" s="262"/>
      <c r="K19" s="250"/>
      <c r="L19" s="250"/>
      <c r="M19" s="250"/>
      <c r="N19" s="250"/>
      <c r="O19" s="250"/>
      <c r="P19" s="250"/>
      <c r="Q19" s="250"/>
      <c r="R19" s="250"/>
      <c r="S19" s="250"/>
      <c r="T19" s="250"/>
    </row>
    <row r="20" spans="1:20" s="251" customFormat="1" ht="18.75" customHeight="1">
      <c r="A20" s="263"/>
      <c r="B20" s="263"/>
      <c r="C20" s="263"/>
      <c r="D20" s="263">
        <v>1</v>
      </c>
      <c r="F20" s="258" t="e">
        <f aca="true" t="shared" si="1" ref="F20:F22">"4."&amp;mergeValue()&amp;"."&amp;mergeValue()&amp;"."&amp;mergeValue()&amp;"."&amp;mergeValue()</f>
        <v>#NAME?</v>
      </c>
      <c r="G20" s="266" t="s">
        <v>169</v>
      </c>
      <c r="H20" s="260">
        <f>IF(Территории!R18="","",""&amp;Территории!R18&amp;"")</f>
        <v>0</v>
      </c>
      <c r="I20" s="267" t="s">
        <v>170</v>
      </c>
      <c r="J20" s="262"/>
      <c r="K20" s="250"/>
      <c r="L20" s="250"/>
      <c r="M20" s="250"/>
      <c r="N20" s="250"/>
      <c r="O20" s="250"/>
      <c r="P20" s="250"/>
      <c r="Q20" s="250"/>
      <c r="R20" s="250"/>
      <c r="S20" s="250"/>
      <c r="T20" s="250"/>
    </row>
    <row r="21" spans="1:20" s="251" customFormat="1" ht="18.75">
      <c r="A21" s="263"/>
      <c r="B21" s="263"/>
      <c r="C21" s="263"/>
      <c r="D21" s="263">
        <v>2</v>
      </c>
      <c r="F21" s="258" t="e">
        <f t="shared" si="1"/>
        <v>#NAME?</v>
      </c>
      <c r="G21" s="266" t="s">
        <v>169</v>
      </c>
      <c r="H21" s="260">
        <f>IF(Территории!R19="","",""&amp;Территории!R19&amp;"")</f>
        <v>0</v>
      </c>
      <c r="I21" s="267"/>
      <c r="J21" s="262"/>
      <c r="K21" s="250"/>
      <c r="L21" s="250"/>
      <c r="M21" s="250"/>
      <c r="N21" s="250"/>
      <c r="O21" s="250"/>
      <c r="P21" s="250"/>
      <c r="Q21" s="250"/>
      <c r="R21" s="250"/>
      <c r="S21" s="250"/>
      <c r="T21" s="250"/>
    </row>
    <row r="22" spans="1:20" s="251" customFormat="1" ht="18.75">
      <c r="A22" s="263"/>
      <c r="B22" s="263"/>
      <c r="C22" s="263"/>
      <c r="D22" s="263">
        <v>3</v>
      </c>
      <c r="F22" s="258" t="e">
        <f t="shared" si="1"/>
        <v>#NAME?</v>
      </c>
      <c r="G22" s="266" t="s">
        <v>169</v>
      </c>
      <c r="H22" s="260">
        <f>IF(Территории!R20="","",""&amp;Территории!R20&amp;"")</f>
        <v>0</v>
      </c>
      <c r="I22" s="267"/>
      <c r="J22" s="262"/>
      <c r="K22" s="250"/>
      <c r="L22" s="250"/>
      <c r="M22" s="250"/>
      <c r="N22" s="250"/>
      <c r="O22" s="250"/>
      <c r="P22" s="250"/>
      <c r="Q22" s="250"/>
      <c r="R22" s="250"/>
      <c r="S22" s="250"/>
      <c r="T22" s="250"/>
    </row>
    <row r="23" spans="1:20" s="251" customFormat="1" ht="45">
      <c r="A23" s="263">
        <v>3</v>
      </c>
      <c r="B23" s="250"/>
      <c r="C23" s="250"/>
      <c r="D23" s="250"/>
      <c r="F23" s="258" t="e">
        <f>"2."&amp;mergeValue()</f>
        <v>#NAME?</v>
      </c>
      <c r="G23" s="259" t="s">
        <v>159</v>
      </c>
      <c r="H23" s="260">
        <f>IF('Перечень тарифов'!R25="","наименование отсутствует",""&amp;'Перечень тарифов'!R25&amp;"")</f>
        <v>0</v>
      </c>
      <c r="I23" s="261" t="s">
        <v>160</v>
      </c>
      <c r="J23" s="262"/>
      <c r="K23" s="250"/>
      <c r="L23" s="250"/>
      <c r="M23" s="250"/>
      <c r="N23" s="250"/>
      <c r="O23" s="250"/>
      <c r="P23" s="250"/>
      <c r="Q23" s="250"/>
      <c r="R23" s="250"/>
      <c r="S23" s="250"/>
      <c r="T23" s="250"/>
    </row>
    <row r="24" spans="1:20" s="251" customFormat="1" ht="22.5">
      <c r="A24" s="263"/>
      <c r="B24" s="250"/>
      <c r="C24" s="250"/>
      <c r="D24" s="250"/>
      <c r="F24" s="258" t="e">
        <f>"3."&amp;mergeValue()</f>
        <v>#NAME?</v>
      </c>
      <c r="G24" s="259" t="s">
        <v>161</v>
      </c>
      <c r="H24" s="260">
        <f>IF('Перечень тарифов'!F21="","наименование отсутствует",""&amp;'Перечень тарифов'!F21&amp;"")</f>
        <v>0</v>
      </c>
      <c r="I24" s="261" t="s">
        <v>162</v>
      </c>
      <c r="J24" s="262"/>
      <c r="K24" s="250"/>
      <c r="L24" s="250"/>
      <c r="M24" s="250"/>
      <c r="N24" s="250"/>
      <c r="O24" s="250"/>
      <c r="P24" s="250"/>
      <c r="Q24" s="250"/>
      <c r="R24" s="250"/>
      <c r="S24" s="250"/>
      <c r="T24" s="250"/>
    </row>
    <row r="25" spans="1:20" s="251" customFormat="1" ht="22.5">
      <c r="A25" s="263"/>
      <c r="B25" s="250"/>
      <c r="C25" s="250"/>
      <c r="D25" s="250"/>
      <c r="F25" s="258" t="e">
        <f>"4."&amp;mergeValue()</f>
        <v>#NAME?</v>
      </c>
      <c r="G25" s="259" t="s">
        <v>163</v>
      </c>
      <c r="H25" s="254" t="s">
        <v>164</v>
      </c>
      <c r="I25" s="261"/>
      <c r="J25" s="262"/>
      <c r="K25" s="250"/>
      <c r="L25" s="250"/>
      <c r="M25" s="250"/>
      <c r="N25" s="250"/>
      <c r="O25" s="250"/>
      <c r="P25" s="250"/>
      <c r="Q25" s="250"/>
      <c r="R25" s="250"/>
      <c r="S25" s="250"/>
      <c r="T25" s="250"/>
    </row>
    <row r="26" spans="1:20" s="251" customFormat="1" ht="18.75">
      <c r="A26" s="263"/>
      <c r="B26" s="263">
        <v>1</v>
      </c>
      <c r="C26" s="263"/>
      <c r="D26" s="263"/>
      <c r="F26" s="258" t="e">
        <f>"4."&amp;mergeValue()&amp;"."&amp;mergeValue()</f>
        <v>#NAME?</v>
      </c>
      <c r="G26" s="264" t="s">
        <v>165</v>
      </c>
      <c r="H26" s="260" t="e">
        <f>#N/A</f>
        <v>#N/A</v>
      </c>
      <c r="I26" s="261" t="s">
        <v>166</v>
      </c>
      <c r="J26" s="262"/>
      <c r="K26" s="250"/>
      <c r="L26" s="250"/>
      <c r="M26" s="250"/>
      <c r="N26" s="250"/>
      <c r="O26" s="250"/>
      <c r="P26" s="250"/>
      <c r="Q26" s="250"/>
      <c r="R26" s="250"/>
      <c r="S26" s="250"/>
      <c r="T26" s="250"/>
    </row>
    <row r="27" spans="1:20" s="251" customFormat="1" ht="22.5">
      <c r="A27" s="263"/>
      <c r="B27" s="263"/>
      <c r="C27" s="263">
        <v>1</v>
      </c>
      <c r="D27" s="263"/>
      <c r="F27" s="258" t="e">
        <f>"4."&amp;mergeValue()&amp;"."&amp;mergeValue()&amp;"."&amp;mergeValue()</f>
        <v>#NAME?</v>
      </c>
      <c r="G27" s="265" t="s">
        <v>167</v>
      </c>
      <c r="H27" s="260">
        <f>IF(Территории!H22="","",""&amp;Территории!H22&amp;"")</f>
        <v>0</v>
      </c>
      <c r="I27" s="261" t="s">
        <v>168</v>
      </c>
      <c r="J27" s="262"/>
      <c r="K27" s="250"/>
      <c r="L27" s="250"/>
      <c r="M27" s="250"/>
      <c r="N27" s="250"/>
      <c r="O27" s="250"/>
      <c r="P27" s="250"/>
      <c r="Q27" s="250"/>
      <c r="R27" s="250"/>
      <c r="S27" s="250"/>
      <c r="T27" s="250"/>
    </row>
    <row r="28" spans="1:20" s="251" customFormat="1" ht="56.25">
      <c r="A28" s="263"/>
      <c r="B28" s="263"/>
      <c r="C28" s="263"/>
      <c r="D28" s="263">
        <v>1</v>
      </c>
      <c r="F28" s="258" t="e">
        <f>"4."&amp;mergeValue()&amp;"."&amp;mergeValue()&amp;"."&amp;mergeValue()&amp;"."&amp;mergeValue()</f>
        <v>#NAME?</v>
      </c>
      <c r="G28" s="266" t="s">
        <v>169</v>
      </c>
      <c r="H28" s="260">
        <f>IF(Территории!R23="","",""&amp;Территории!R23&amp;"")</f>
        <v>0</v>
      </c>
      <c r="I28" s="267" t="s">
        <v>170</v>
      </c>
      <c r="J28" s="262"/>
      <c r="K28" s="250"/>
      <c r="L28" s="250"/>
      <c r="M28" s="250"/>
      <c r="N28" s="250"/>
      <c r="O28" s="250"/>
      <c r="P28" s="250"/>
      <c r="Q28" s="250"/>
      <c r="R28" s="250"/>
      <c r="S28" s="250"/>
      <c r="T28" s="250"/>
    </row>
    <row r="29" spans="1:20" s="251" customFormat="1" ht="45">
      <c r="A29" s="263">
        <v>4</v>
      </c>
      <c r="B29" s="250"/>
      <c r="C29" s="250"/>
      <c r="D29" s="250"/>
      <c r="F29" s="258" t="e">
        <f>"2."&amp;mergeValue()</f>
        <v>#NAME?</v>
      </c>
      <c r="G29" s="259" t="s">
        <v>159</v>
      </c>
      <c r="H29" s="260">
        <f>IF('Перечень тарифов'!R27="","наименование отсутствует",""&amp;'Перечень тарифов'!R27&amp;"")</f>
        <v>0</v>
      </c>
      <c r="I29" s="261" t="s">
        <v>160</v>
      </c>
      <c r="J29" s="262"/>
      <c r="K29" s="250"/>
      <c r="L29" s="250"/>
      <c r="M29" s="250"/>
      <c r="N29" s="250"/>
      <c r="O29" s="250"/>
      <c r="P29" s="250"/>
      <c r="Q29" s="250"/>
      <c r="R29" s="250"/>
      <c r="S29" s="250"/>
      <c r="T29" s="250"/>
    </row>
    <row r="30" spans="1:20" s="251" customFormat="1" ht="22.5">
      <c r="A30" s="263"/>
      <c r="B30" s="250"/>
      <c r="C30" s="250"/>
      <c r="D30" s="250"/>
      <c r="F30" s="258" t="e">
        <f>"3."&amp;mergeValue()</f>
        <v>#NAME?</v>
      </c>
      <c r="G30" s="259" t="s">
        <v>161</v>
      </c>
      <c r="H30" s="260">
        <f>IF('Перечень тарифов'!F21="","наименование отсутствует",""&amp;'Перечень тарифов'!F21&amp;"")</f>
        <v>0</v>
      </c>
      <c r="I30" s="261" t="s">
        <v>162</v>
      </c>
      <c r="J30" s="262"/>
      <c r="K30" s="250"/>
      <c r="L30" s="250"/>
      <c r="M30" s="250"/>
      <c r="N30" s="250"/>
      <c r="O30" s="250"/>
      <c r="P30" s="250"/>
      <c r="Q30" s="250"/>
      <c r="R30" s="250"/>
      <c r="S30" s="250"/>
      <c r="T30" s="250"/>
    </row>
    <row r="31" spans="1:20" s="251" customFormat="1" ht="22.5">
      <c r="A31" s="263"/>
      <c r="B31" s="250"/>
      <c r="C31" s="250"/>
      <c r="D31" s="250"/>
      <c r="F31" s="258" t="e">
        <f>"4."&amp;mergeValue()</f>
        <v>#NAME?</v>
      </c>
      <c r="G31" s="259" t="s">
        <v>163</v>
      </c>
      <c r="H31" s="254" t="s">
        <v>164</v>
      </c>
      <c r="I31" s="261"/>
      <c r="J31" s="262"/>
      <c r="K31" s="250"/>
      <c r="L31" s="250"/>
      <c r="M31" s="250"/>
      <c r="N31" s="250"/>
      <c r="O31" s="250"/>
      <c r="P31" s="250"/>
      <c r="Q31" s="250"/>
      <c r="R31" s="250"/>
      <c r="S31" s="250"/>
      <c r="T31" s="250"/>
    </row>
    <row r="32" spans="1:20" s="251" customFormat="1" ht="18.75">
      <c r="A32" s="263"/>
      <c r="B32" s="263">
        <v>1</v>
      </c>
      <c r="C32" s="263"/>
      <c r="D32" s="263"/>
      <c r="F32" s="258" t="e">
        <f>"4."&amp;mergeValue()&amp;"."&amp;mergeValue()</f>
        <v>#NAME?</v>
      </c>
      <c r="G32" s="264" t="s">
        <v>165</v>
      </c>
      <c r="H32" s="260" t="e">
        <f>#N/A</f>
        <v>#N/A</v>
      </c>
      <c r="I32" s="261" t="s">
        <v>166</v>
      </c>
      <c r="J32" s="262"/>
      <c r="K32" s="250"/>
      <c r="L32" s="250"/>
      <c r="M32" s="250"/>
      <c r="N32" s="250"/>
      <c r="O32" s="250"/>
      <c r="P32" s="250"/>
      <c r="Q32" s="250"/>
      <c r="R32" s="250"/>
      <c r="S32" s="250"/>
      <c r="T32" s="250"/>
    </row>
    <row r="33" spans="1:20" s="251" customFormat="1" ht="22.5">
      <c r="A33" s="263"/>
      <c r="B33" s="263"/>
      <c r="C33" s="263">
        <v>1</v>
      </c>
      <c r="D33" s="263"/>
      <c r="F33" s="258" t="e">
        <f>"4."&amp;mergeValue()&amp;"."&amp;mergeValue()&amp;"."&amp;mergeValue()</f>
        <v>#NAME?</v>
      </c>
      <c r="G33" s="265" t="s">
        <v>167</v>
      </c>
      <c r="H33" s="260">
        <f>IF(Территории!H25="","",""&amp;Территории!H25&amp;"")</f>
        <v>0</v>
      </c>
      <c r="I33" s="261" t="s">
        <v>168</v>
      </c>
      <c r="J33" s="262"/>
      <c r="K33" s="250"/>
      <c r="L33" s="250"/>
      <c r="M33" s="250"/>
      <c r="N33" s="250"/>
      <c r="O33" s="250"/>
      <c r="P33" s="250"/>
      <c r="Q33" s="250"/>
      <c r="R33" s="250"/>
      <c r="S33" s="250"/>
      <c r="T33" s="250"/>
    </row>
    <row r="34" spans="1:20" s="251" customFormat="1" ht="56.25">
      <c r="A34" s="263"/>
      <c r="B34" s="263"/>
      <c r="C34" s="263"/>
      <c r="D34" s="263">
        <v>1</v>
      </c>
      <c r="F34" s="258" t="e">
        <f>"4."&amp;mergeValue()&amp;"."&amp;mergeValue()&amp;"."&amp;mergeValue()&amp;"."&amp;mergeValue()</f>
        <v>#NAME?</v>
      </c>
      <c r="G34" s="266" t="s">
        <v>169</v>
      </c>
      <c r="H34" s="260">
        <f>IF(Территории!R26="","",""&amp;Территории!R26&amp;"")</f>
        <v>0</v>
      </c>
      <c r="I34" s="267" t="s">
        <v>170</v>
      </c>
      <c r="J34" s="262"/>
      <c r="K34" s="250"/>
      <c r="L34" s="250"/>
      <c r="M34" s="250"/>
      <c r="N34" s="250"/>
      <c r="O34" s="250"/>
      <c r="P34" s="250"/>
      <c r="Q34" s="250"/>
      <c r="R34" s="250"/>
      <c r="S34" s="250"/>
      <c r="T34" s="250"/>
    </row>
    <row r="35" spans="1:20" s="251" customFormat="1" ht="45">
      <c r="A35" s="263">
        <v>5</v>
      </c>
      <c r="B35" s="250"/>
      <c r="C35" s="250"/>
      <c r="D35" s="250"/>
      <c r="F35" s="258" t="e">
        <f>"2."&amp;mergeValue()</f>
        <v>#NAME?</v>
      </c>
      <c r="G35" s="259" t="s">
        <v>159</v>
      </c>
      <c r="H35" s="260">
        <f>IF('Перечень тарифов'!R29="","наименование отсутствует",""&amp;'Перечень тарифов'!R29&amp;"")</f>
        <v>0</v>
      </c>
      <c r="I35" s="261" t="s">
        <v>160</v>
      </c>
      <c r="J35" s="262"/>
      <c r="K35" s="250"/>
      <c r="L35" s="250"/>
      <c r="M35" s="250"/>
      <c r="N35" s="250"/>
      <c r="O35" s="250"/>
      <c r="P35" s="250"/>
      <c r="Q35" s="250"/>
      <c r="R35" s="250"/>
      <c r="S35" s="250"/>
      <c r="T35" s="250"/>
    </row>
    <row r="36" spans="1:20" s="251" customFormat="1" ht="22.5">
      <c r="A36" s="263"/>
      <c r="B36" s="250"/>
      <c r="C36" s="250"/>
      <c r="D36" s="250"/>
      <c r="F36" s="258" t="e">
        <f>"3."&amp;mergeValue()</f>
        <v>#NAME?</v>
      </c>
      <c r="G36" s="259" t="s">
        <v>161</v>
      </c>
      <c r="H36" s="260">
        <f>IF('Перечень тарифов'!F21="","наименование отсутствует",""&amp;'Перечень тарифов'!F21&amp;"")</f>
        <v>0</v>
      </c>
      <c r="I36" s="261" t="s">
        <v>162</v>
      </c>
      <c r="J36" s="262"/>
      <c r="K36" s="250"/>
      <c r="L36" s="250"/>
      <c r="M36" s="250"/>
      <c r="N36" s="250"/>
      <c r="O36" s="250"/>
      <c r="P36" s="250"/>
      <c r="Q36" s="250"/>
      <c r="R36" s="250"/>
      <c r="S36" s="250"/>
      <c r="T36" s="250"/>
    </row>
    <row r="37" spans="1:20" s="251" customFormat="1" ht="22.5">
      <c r="A37" s="263"/>
      <c r="B37" s="250"/>
      <c r="C37" s="250"/>
      <c r="D37" s="250"/>
      <c r="F37" s="258" t="e">
        <f>"4."&amp;mergeValue()</f>
        <v>#NAME?</v>
      </c>
      <c r="G37" s="259" t="s">
        <v>163</v>
      </c>
      <c r="H37" s="254" t="s">
        <v>164</v>
      </c>
      <c r="I37" s="261"/>
      <c r="J37" s="262"/>
      <c r="K37" s="250"/>
      <c r="L37" s="250"/>
      <c r="M37" s="250"/>
      <c r="N37" s="250"/>
      <c r="O37" s="250"/>
      <c r="P37" s="250"/>
      <c r="Q37" s="250"/>
      <c r="R37" s="250"/>
      <c r="S37" s="250"/>
      <c r="T37" s="250"/>
    </row>
    <row r="38" spans="1:20" s="251" customFormat="1" ht="18.75">
      <c r="A38" s="263"/>
      <c r="B38" s="263">
        <v>1</v>
      </c>
      <c r="C38" s="263"/>
      <c r="D38" s="263"/>
      <c r="F38" s="258" t="e">
        <f>"4."&amp;mergeValue()&amp;"."&amp;mergeValue()</f>
        <v>#NAME?</v>
      </c>
      <c r="G38" s="264" t="s">
        <v>165</v>
      </c>
      <c r="H38" s="260" t="e">
        <f>#N/A</f>
        <v>#N/A</v>
      </c>
      <c r="I38" s="261" t="s">
        <v>166</v>
      </c>
      <c r="J38" s="262"/>
      <c r="K38" s="250"/>
      <c r="L38" s="250"/>
      <c r="M38" s="250"/>
      <c r="N38" s="250"/>
      <c r="O38" s="250"/>
      <c r="P38" s="250"/>
      <c r="Q38" s="250"/>
      <c r="R38" s="250"/>
      <c r="S38" s="250"/>
      <c r="T38" s="250"/>
    </row>
    <row r="39" spans="1:20" s="251" customFormat="1" ht="22.5">
      <c r="A39" s="263"/>
      <c r="B39" s="263"/>
      <c r="C39" s="263">
        <v>1</v>
      </c>
      <c r="D39" s="263"/>
      <c r="F39" s="258" t="e">
        <f>"4."&amp;mergeValue()&amp;"."&amp;mergeValue()&amp;"."&amp;mergeValue()</f>
        <v>#NAME?</v>
      </c>
      <c r="G39" s="265" t="s">
        <v>167</v>
      </c>
      <c r="H39" s="260">
        <f>IF(Территории!H28="","",""&amp;Территории!H28&amp;"")</f>
        <v>0</v>
      </c>
      <c r="I39" s="261" t="s">
        <v>168</v>
      </c>
      <c r="J39" s="262"/>
      <c r="K39" s="250"/>
      <c r="L39" s="250"/>
      <c r="M39" s="250"/>
      <c r="N39" s="250"/>
      <c r="O39" s="250"/>
      <c r="P39" s="250"/>
      <c r="Q39" s="250"/>
      <c r="R39" s="250"/>
      <c r="S39" s="250"/>
      <c r="T39" s="250"/>
    </row>
    <row r="40" spans="1:20" s="251" customFormat="1" ht="18.75" customHeight="1">
      <c r="A40" s="263"/>
      <c r="B40" s="263"/>
      <c r="C40" s="263"/>
      <c r="D40" s="263">
        <v>1</v>
      </c>
      <c r="F40" s="258" t="e">
        <f aca="true" t="shared" si="2" ref="F40:F41">"4."&amp;mergeValue()&amp;"."&amp;mergeValue()&amp;"."&amp;mergeValue()&amp;"."&amp;mergeValue()</f>
        <v>#NAME?</v>
      </c>
      <c r="G40" s="266" t="s">
        <v>169</v>
      </c>
      <c r="H40" s="260">
        <f>IF(Территории!R29="","",""&amp;Территории!R29&amp;"")</f>
        <v>0</v>
      </c>
      <c r="I40" s="267" t="s">
        <v>170</v>
      </c>
      <c r="J40" s="262"/>
      <c r="K40" s="250"/>
      <c r="L40" s="250"/>
      <c r="M40" s="250"/>
      <c r="N40" s="250"/>
      <c r="O40" s="250"/>
      <c r="P40" s="250"/>
      <c r="Q40" s="250"/>
      <c r="R40" s="250"/>
      <c r="S40" s="250"/>
      <c r="T40" s="250"/>
    </row>
    <row r="41" spans="1:20" s="251" customFormat="1" ht="18.75">
      <c r="A41" s="263"/>
      <c r="B41" s="263"/>
      <c r="C41" s="263"/>
      <c r="D41" s="263">
        <v>2</v>
      </c>
      <c r="F41" s="258" t="e">
        <f t="shared" si="2"/>
        <v>#NAME?</v>
      </c>
      <c r="G41" s="266" t="s">
        <v>169</v>
      </c>
      <c r="H41" s="260">
        <f>IF(Территории!R30="","",""&amp;Территории!R30&amp;"")</f>
        <v>0</v>
      </c>
      <c r="I41" s="267"/>
      <c r="J41" s="262"/>
      <c r="K41" s="250"/>
      <c r="L41" s="250"/>
      <c r="M41" s="250"/>
      <c r="N41" s="250"/>
      <c r="O41" s="250"/>
      <c r="P41" s="250"/>
      <c r="Q41" s="250"/>
      <c r="R41" s="250"/>
      <c r="S41" s="250"/>
      <c r="T41" s="250"/>
    </row>
    <row r="42" spans="1:20" s="233" customFormat="1" ht="3" customHeight="1">
      <c r="A42" s="206"/>
      <c r="B42" s="206"/>
      <c r="C42" s="206"/>
      <c r="D42" s="206"/>
      <c r="F42" s="278"/>
      <c r="G42" s="279"/>
      <c r="H42" s="280"/>
      <c r="I42" s="281"/>
      <c r="J42" s="206"/>
      <c r="K42" s="206"/>
      <c r="L42" s="206"/>
      <c r="M42" s="206"/>
      <c r="N42" s="206"/>
      <c r="O42" s="206"/>
      <c r="P42" s="206"/>
      <c r="Q42" s="206"/>
      <c r="R42" s="206"/>
      <c r="S42" s="206"/>
      <c r="T42" s="206"/>
    </row>
    <row r="43" spans="1:20" s="233" customFormat="1" ht="15" customHeight="1">
      <c r="A43" s="206"/>
      <c r="B43" s="206"/>
      <c r="C43" s="206"/>
      <c r="D43" s="206"/>
      <c r="F43" s="282"/>
      <c r="G43" s="283" t="s">
        <v>175</v>
      </c>
      <c r="H43" s="283"/>
      <c r="I43" s="284"/>
      <c r="J43" s="206"/>
      <c r="K43" s="206"/>
      <c r="L43" s="206"/>
      <c r="M43" s="206"/>
      <c r="N43" s="206"/>
      <c r="O43" s="206"/>
      <c r="P43" s="206"/>
      <c r="Q43" s="206"/>
      <c r="R43" s="206"/>
      <c r="S43" s="206"/>
      <c r="T43" s="206"/>
    </row>
  </sheetData>
  <sheetProtection sheet="1" formatColumns="0" formatRows="0"/>
  <mergeCells count="22">
    <mergeCell ref="F2:H2"/>
    <mergeCell ref="F4:H4"/>
    <mergeCell ref="I4:I5"/>
    <mergeCell ref="A8:A14"/>
    <mergeCell ref="B11:B14"/>
    <mergeCell ref="C12:C14"/>
    <mergeCell ref="I13:I14"/>
    <mergeCell ref="A15:A22"/>
    <mergeCell ref="B18:B22"/>
    <mergeCell ref="C19:C22"/>
    <mergeCell ref="I20:I22"/>
    <mergeCell ref="A23:A28"/>
    <mergeCell ref="B26:B28"/>
    <mergeCell ref="C27:C28"/>
    <mergeCell ref="A29:A34"/>
    <mergeCell ref="B32:B34"/>
    <mergeCell ref="C33:C34"/>
    <mergeCell ref="A35:A41"/>
    <mergeCell ref="B38:B41"/>
    <mergeCell ref="C39:C41"/>
    <mergeCell ref="I40:I41"/>
    <mergeCell ref="G43:H43"/>
  </mergeCells>
  <dataValidations count="1">
    <dataValidation type="textLength" operator="lessThanOrEqual" allowBlank="1" showInputMessage="1" showErrorMessage="1" errorTitle="Ошибка" error="Допускается ввод не более 900 символов!" sqref="I42:I43">
      <formula1>900</formula1>
    </dataValidation>
  </dataValidations>
  <printOptions/>
  <pageMargins left="0.7" right="0.7" top="0.75" bottom="0.75" header="0.5118055555555555" footer="0.5118055555555555"/>
  <pageSetup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CT65"/>
  <sheetViews>
    <sheetView showGridLines="0" workbookViewId="0" topLeftCell="BJ41">
      <selection activeCell="BZ59" sqref="BZ59"/>
    </sheetView>
  </sheetViews>
  <sheetFormatPr defaultColWidth="9.140625" defaultRowHeight="11.25"/>
  <cols>
    <col min="1" max="6" width="10.57421875" style="136" hidden="1" customWidth="1"/>
    <col min="7" max="8" width="9.140625" style="285" hidden="1" customWidth="1"/>
    <col min="9" max="9" width="3.7109375" style="285" customWidth="1"/>
    <col min="10" max="11" width="3.7109375" style="248" customWidth="1"/>
    <col min="12" max="12" width="12.7109375" style="136" customWidth="1"/>
    <col min="13" max="13" width="47.421875" style="136" customWidth="1"/>
    <col min="14" max="14" width="1.421875" style="136" hidden="1" customWidth="1"/>
    <col min="15" max="15" width="20.7109375" style="136" customWidth="1"/>
    <col min="16" max="17" width="23.7109375" style="136" hidden="1" customWidth="1"/>
    <col min="18" max="18" width="11.7109375" style="136" customWidth="1"/>
    <col min="19" max="19" width="3.7109375" style="136" customWidth="1"/>
    <col min="20" max="20" width="11.7109375" style="136" customWidth="1"/>
    <col min="21" max="21" width="8.57421875" style="136" customWidth="1"/>
    <col min="22" max="22" width="20.7109375" style="136" customWidth="1"/>
    <col min="23" max="24" width="23.7109375" style="136" hidden="1" customWidth="1"/>
    <col min="25" max="25" width="11.7109375" style="136" customWidth="1"/>
    <col min="26" max="26" width="3.7109375" style="136" customWidth="1"/>
    <col min="27" max="27" width="11.7109375" style="136" customWidth="1"/>
    <col min="28" max="28" width="8.57421875" style="136" customWidth="1"/>
    <col min="29" max="29" width="20.7109375" style="136" customWidth="1"/>
    <col min="30" max="31" width="23.7109375" style="136" hidden="1" customWidth="1"/>
    <col min="32" max="32" width="11.7109375" style="136" customWidth="1"/>
    <col min="33" max="33" width="3.7109375" style="136" customWidth="1"/>
    <col min="34" max="34" width="11.7109375" style="136" customWidth="1"/>
    <col min="35" max="35" width="8.57421875" style="136" customWidth="1"/>
    <col min="36" max="36" width="20.7109375" style="136" customWidth="1"/>
    <col min="37" max="38" width="23.7109375" style="136" hidden="1" customWidth="1"/>
    <col min="39" max="39" width="11.7109375" style="136" customWidth="1"/>
    <col min="40" max="40" width="3.7109375" style="136" customWidth="1"/>
    <col min="41" max="41" width="11.7109375" style="136" customWidth="1"/>
    <col min="42" max="42" width="8.57421875" style="136" customWidth="1"/>
    <col min="43" max="43" width="20.7109375" style="136" customWidth="1"/>
    <col min="44" max="45" width="23.7109375" style="136" hidden="1" customWidth="1"/>
    <col min="46" max="46" width="11.7109375" style="136" customWidth="1"/>
    <col min="47" max="47" width="3.7109375" style="136" customWidth="1"/>
    <col min="48" max="48" width="11.7109375" style="136" customWidth="1"/>
    <col min="49" max="49" width="8.57421875" style="136" customWidth="1"/>
    <col min="50" max="50" width="20.7109375" style="136" customWidth="1"/>
    <col min="51" max="52" width="23.7109375" style="136" hidden="1" customWidth="1"/>
    <col min="53" max="53" width="11.7109375" style="136" customWidth="1"/>
    <col min="54" max="54" width="3.7109375" style="136" customWidth="1"/>
    <col min="55" max="55" width="11.7109375" style="136" customWidth="1"/>
    <col min="56" max="56" width="8.57421875" style="136" customWidth="1"/>
    <col min="57" max="57" width="20.7109375" style="136" customWidth="1"/>
    <col min="58" max="59" width="23.7109375" style="136" hidden="1" customWidth="1"/>
    <col min="60" max="60" width="11.7109375" style="136" customWidth="1"/>
    <col min="61" max="61" width="3.7109375" style="136" customWidth="1"/>
    <col min="62" max="62" width="11.7109375" style="136" customWidth="1"/>
    <col min="63" max="63" width="8.57421875" style="136" customWidth="1"/>
    <col min="64" max="64" width="20.7109375" style="136" customWidth="1"/>
    <col min="65" max="66" width="23.7109375" style="136" hidden="1" customWidth="1"/>
    <col min="67" max="67" width="11.7109375" style="136" customWidth="1"/>
    <col min="68" max="68" width="3.7109375" style="136" customWidth="1"/>
    <col min="69" max="69" width="11.7109375" style="136" customWidth="1"/>
    <col min="70" max="70" width="8.57421875" style="136" customWidth="1"/>
    <col min="71" max="71" width="20.7109375" style="136" customWidth="1"/>
    <col min="72" max="73" width="23.7109375" style="136" hidden="1" customWidth="1"/>
    <col min="74" max="74" width="11.7109375" style="136" customWidth="1"/>
    <col min="75" max="75" width="3.7109375" style="136" customWidth="1"/>
    <col min="76" max="76" width="11.7109375" style="136" customWidth="1"/>
    <col min="77" max="77" width="8.57421875" style="136" customWidth="1"/>
    <col min="78" max="78" width="20.7109375" style="136" customWidth="1"/>
    <col min="79" max="80" width="23.7109375" style="136" hidden="1" customWidth="1"/>
    <col min="81" max="81" width="11.7109375" style="136" customWidth="1"/>
    <col min="82" max="82" width="3.7109375" style="136" customWidth="1"/>
    <col min="83" max="83" width="11.7109375" style="136" customWidth="1"/>
    <col min="84" max="84" width="8.57421875" style="136" hidden="1" customWidth="1"/>
    <col min="85" max="85" width="4.7109375" style="136" customWidth="1"/>
    <col min="86" max="86" width="115.8515625" style="136" customWidth="1"/>
    <col min="87" max="98" width="10.57421875" style="141" customWidth="1"/>
    <col min="99" max="16384" width="10.57421875" style="136" customWidth="1"/>
  </cols>
  <sheetData>
    <row r="1" spans="17:81" ht="14.25" customHeight="1" hidden="1">
      <c r="Q1" s="347"/>
      <c r="R1" s="347"/>
      <c r="X1" s="347"/>
      <c r="Y1" s="347"/>
      <c r="AE1" s="347"/>
      <c r="AF1" s="347"/>
      <c r="AL1" s="347"/>
      <c r="AM1" s="347"/>
      <c r="AS1" s="347"/>
      <c r="AT1" s="347"/>
      <c r="AZ1" s="347"/>
      <c r="BA1" s="347"/>
      <c r="BG1" s="347"/>
      <c r="BH1" s="347"/>
      <c r="BN1" s="347"/>
      <c r="BO1" s="347"/>
      <c r="BU1" s="347"/>
      <c r="BV1" s="347"/>
      <c r="CB1" s="347"/>
      <c r="CC1" s="347"/>
    </row>
    <row r="2" spans="21:84" ht="14.25" customHeight="1" hidden="1">
      <c r="U2" s="347"/>
      <c r="AB2" s="347"/>
      <c r="AI2" s="347"/>
      <c r="AP2" s="347"/>
      <c r="AW2" s="347"/>
      <c r="BD2" s="347"/>
      <c r="BK2" s="347"/>
      <c r="BR2" s="347"/>
      <c r="BY2" s="347"/>
      <c r="CF2" s="347"/>
    </row>
    <row r="3" ht="14.25" customHeight="1" hidden="1"/>
    <row r="4" spans="10:84" ht="3" customHeight="1">
      <c r="J4" s="286"/>
      <c r="K4" s="286"/>
      <c r="L4" s="287"/>
      <c r="M4" s="287"/>
      <c r="N4" s="287"/>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row>
    <row r="5" spans="10:98" ht="24.75" customHeight="1">
      <c r="J5" s="286"/>
      <c r="K5" s="286"/>
      <c r="L5" s="249" t="s">
        <v>176</v>
      </c>
      <c r="M5" s="249"/>
      <c r="N5" s="249"/>
      <c r="O5" s="249"/>
      <c r="P5" s="249"/>
      <c r="Q5" s="249"/>
      <c r="R5" s="249"/>
      <c r="S5" s="249"/>
      <c r="T5" s="249"/>
      <c r="U5" s="2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c r="BJ5" s="349"/>
      <c r="BK5" s="349"/>
      <c r="BL5" s="349"/>
      <c r="BM5" s="349"/>
      <c r="BN5" s="349"/>
      <c r="BO5" s="349"/>
      <c r="BP5" s="349"/>
      <c r="BQ5" s="349"/>
      <c r="BR5" s="349"/>
      <c r="BS5" s="349"/>
      <c r="BT5" s="349"/>
      <c r="BU5" s="349"/>
      <c r="BV5" s="349"/>
      <c r="BW5" s="349"/>
      <c r="BX5" s="349"/>
      <c r="BY5" s="349"/>
      <c r="BZ5" s="349"/>
      <c r="CA5" s="349"/>
      <c r="CB5" s="349"/>
      <c r="CC5" s="349"/>
      <c r="CD5" s="349"/>
      <c r="CE5" s="349"/>
      <c r="CF5" s="349"/>
      <c r="CT5" s="136"/>
    </row>
    <row r="6" spans="10:98" ht="3" customHeight="1">
      <c r="J6" s="286"/>
      <c r="K6" s="286"/>
      <c r="L6" s="287"/>
      <c r="M6" s="287"/>
      <c r="N6" s="287"/>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8"/>
      <c r="AZ6" s="348"/>
      <c r="BA6" s="348"/>
      <c r="BB6" s="348"/>
      <c r="BC6" s="348"/>
      <c r="BD6" s="348"/>
      <c r="BE6" s="348"/>
      <c r="BF6" s="348"/>
      <c r="BG6" s="348"/>
      <c r="BH6" s="348"/>
      <c r="BI6" s="348"/>
      <c r="BJ6" s="348"/>
      <c r="BK6" s="348"/>
      <c r="BL6" s="348"/>
      <c r="BM6" s="348"/>
      <c r="BN6" s="348"/>
      <c r="BO6" s="348"/>
      <c r="BP6" s="348"/>
      <c r="BQ6" s="348"/>
      <c r="BR6" s="348"/>
      <c r="BS6" s="348"/>
      <c r="BT6" s="348"/>
      <c r="BU6" s="348"/>
      <c r="BV6" s="348"/>
      <c r="BW6" s="348"/>
      <c r="BX6" s="348"/>
      <c r="BY6" s="348"/>
      <c r="BZ6" s="348"/>
      <c r="CA6" s="348"/>
      <c r="CB6" s="348"/>
      <c r="CC6" s="348"/>
      <c r="CD6" s="348"/>
      <c r="CE6" s="348"/>
      <c r="CF6" s="348"/>
      <c r="CT6" s="136"/>
    </row>
    <row r="7" spans="7:97" s="233" customFormat="1" ht="18.75">
      <c r="G7" s="288"/>
      <c r="H7" s="288"/>
      <c r="L7" s="282"/>
      <c r="M7" s="290" t="e">
        <f>#N/A</f>
        <v>#N/A</v>
      </c>
      <c r="N7" s="291"/>
      <c r="O7" s="292" t="e">
        <f>#N/A</f>
        <v>#N/A</v>
      </c>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3"/>
      <c r="CI7" s="206"/>
      <c r="CJ7" s="206"/>
      <c r="CK7" s="206"/>
      <c r="CL7" s="206"/>
      <c r="CM7" s="206"/>
      <c r="CN7" s="206"/>
      <c r="CO7" s="206"/>
      <c r="CP7" s="206"/>
      <c r="CQ7" s="206"/>
      <c r="CR7" s="206"/>
      <c r="CS7" s="206"/>
    </row>
    <row r="8" spans="7:97" s="233" customFormat="1" ht="18.75">
      <c r="G8" s="288"/>
      <c r="H8" s="288"/>
      <c r="L8" s="282"/>
      <c r="M8" s="290" t="e">
        <f>#N/A</f>
        <v>#N/A</v>
      </c>
      <c r="N8" s="291"/>
      <c r="O8" s="292" t="e">
        <f>#N/A</f>
        <v>#N/A</v>
      </c>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3"/>
      <c r="CI8" s="206"/>
      <c r="CJ8" s="206"/>
      <c r="CK8" s="206"/>
      <c r="CL8" s="206"/>
      <c r="CM8" s="206"/>
      <c r="CN8" s="206"/>
      <c r="CO8" s="206"/>
      <c r="CP8" s="206"/>
      <c r="CQ8" s="206"/>
      <c r="CR8" s="206"/>
      <c r="CS8" s="206"/>
    </row>
    <row r="9" spans="7:97" s="233" customFormat="1" ht="18.75">
      <c r="G9" s="288"/>
      <c r="H9" s="288"/>
      <c r="L9" s="282"/>
      <c r="M9" s="290" t="e">
        <f>#N/A</f>
        <v>#N/A</v>
      </c>
      <c r="N9" s="291"/>
      <c r="O9" s="292" t="e">
        <f>#N/A</f>
        <v>#N/A</v>
      </c>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c r="BJ9" s="292"/>
      <c r="BK9" s="292"/>
      <c r="BL9" s="292"/>
      <c r="BM9" s="292"/>
      <c r="BN9" s="292"/>
      <c r="BO9" s="292"/>
      <c r="BP9" s="292"/>
      <c r="BQ9" s="292"/>
      <c r="BR9" s="292"/>
      <c r="BS9" s="292"/>
      <c r="BT9" s="292"/>
      <c r="BU9" s="292"/>
      <c r="BV9" s="292"/>
      <c r="BW9" s="292"/>
      <c r="BX9" s="292"/>
      <c r="BY9" s="292"/>
      <c r="BZ9" s="292"/>
      <c r="CA9" s="292"/>
      <c r="CB9" s="292"/>
      <c r="CC9" s="292"/>
      <c r="CD9" s="292"/>
      <c r="CE9" s="292"/>
      <c r="CF9" s="292"/>
      <c r="CG9" s="292"/>
      <c r="CH9" s="293"/>
      <c r="CI9" s="206"/>
      <c r="CJ9" s="206"/>
      <c r="CK9" s="206"/>
      <c r="CL9" s="206"/>
      <c r="CM9" s="206"/>
      <c r="CN9" s="206"/>
      <c r="CO9" s="206"/>
      <c r="CP9" s="206"/>
      <c r="CQ9" s="206"/>
      <c r="CR9" s="206"/>
      <c r="CS9" s="206"/>
    </row>
    <row r="10" spans="7:97" s="233" customFormat="1" ht="18.75">
      <c r="G10" s="288"/>
      <c r="H10" s="288"/>
      <c r="L10" s="282"/>
      <c r="M10" s="290" t="s">
        <v>51</v>
      </c>
      <c r="N10" s="291"/>
      <c r="O10" s="292" t="e">
        <f>#N/A</f>
        <v>#N/A</v>
      </c>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c r="BJ10" s="292"/>
      <c r="BK10" s="292"/>
      <c r="BL10" s="292"/>
      <c r="BM10" s="292"/>
      <c r="BN10" s="292"/>
      <c r="BO10" s="292"/>
      <c r="BP10" s="292"/>
      <c r="BQ10" s="292"/>
      <c r="BR10" s="292"/>
      <c r="BS10" s="292"/>
      <c r="BT10" s="292"/>
      <c r="BU10" s="292"/>
      <c r="BV10" s="292"/>
      <c r="BW10" s="292"/>
      <c r="BX10" s="292"/>
      <c r="BY10" s="292"/>
      <c r="BZ10" s="292"/>
      <c r="CA10" s="292"/>
      <c r="CB10" s="292"/>
      <c r="CC10" s="292"/>
      <c r="CD10" s="292"/>
      <c r="CE10" s="292"/>
      <c r="CF10" s="292"/>
      <c r="CG10" s="292"/>
      <c r="CH10" s="293"/>
      <c r="CI10" s="206"/>
      <c r="CJ10" s="206"/>
      <c r="CK10" s="206"/>
      <c r="CL10" s="206"/>
      <c r="CM10" s="206"/>
      <c r="CN10" s="206"/>
      <c r="CO10" s="206"/>
      <c r="CP10" s="206"/>
      <c r="CQ10" s="206"/>
      <c r="CR10" s="206"/>
      <c r="CS10" s="206"/>
    </row>
    <row r="11" spans="7:98" s="251" customFormat="1" ht="11.25" customHeight="1" hidden="1">
      <c r="G11" s="294"/>
      <c r="H11" s="294"/>
      <c r="L11" s="212"/>
      <c r="M11" s="212"/>
      <c r="N11" s="212"/>
      <c r="O11" s="295"/>
      <c r="P11" s="295"/>
      <c r="Q11" s="295"/>
      <c r="R11" s="295"/>
      <c r="S11" s="295"/>
      <c r="T11" s="295"/>
      <c r="U11" s="296" t="s">
        <v>177</v>
      </c>
      <c r="V11" s="295"/>
      <c r="W11" s="295"/>
      <c r="X11" s="295"/>
      <c r="Y11" s="295"/>
      <c r="Z11" s="295"/>
      <c r="AA11" s="295"/>
      <c r="AB11" s="296" t="s">
        <v>177</v>
      </c>
      <c r="AC11" s="295"/>
      <c r="AD11" s="295"/>
      <c r="AE11" s="295"/>
      <c r="AF11" s="295"/>
      <c r="AG11" s="295"/>
      <c r="AH11" s="295"/>
      <c r="AI11" s="296" t="s">
        <v>177</v>
      </c>
      <c r="AJ11" s="295"/>
      <c r="AK11" s="295"/>
      <c r="AL11" s="295"/>
      <c r="AM11" s="295"/>
      <c r="AN11" s="295"/>
      <c r="AO11" s="295"/>
      <c r="AP11" s="296" t="s">
        <v>177</v>
      </c>
      <c r="AQ11" s="295"/>
      <c r="AR11" s="295"/>
      <c r="AS11" s="295"/>
      <c r="AT11" s="295"/>
      <c r="AU11" s="295"/>
      <c r="AV11" s="295"/>
      <c r="AW11" s="296" t="s">
        <v>177</v>
      </c>
      <c r="AX11" s="295"/>
      <c r="AY11" s="295"/>
      <c r="AZ11" s="295"/>
      <c r="BA11" s="295"/>
      <c r="BB11" s="295"/>
      <c r="BC11" s="295"/>
      <c r="BD11" s="296" t="s">
        <v>177</v>
      </c>
      <c r="BE11" s="295"/>
      <c r="BF11" s="295"/>
      <c r="BG11" s="295"/>
      <c r="BH11" s="295"/>
      <c r="BI11" s="295"/>
      <c r="BJ11" s="295"/>
      <c r="BK11" s="296" t="s">
        <v>177</v>
      </c>
      <c r="BL11" s="295"/>
      <c r="BM11" s="295"/>
      <c r="BN11" s="295"/>
      <c r="BO11" s="295"/>
      <c r="BP11" s="295"/>
      <c r="BQ11" s="295"/>
      <c r="BR11" s="296" t="s">
        <v>177</v>
      </c>
      <c r="BS11" s="295"/>
      <c r="BT11" s="295"/>
      <c r="BU11" s="295"/>
      <c r="BV11" s="295"/>
      <c r="BW11" s="295"/>
      <c r="BX11" s="295"/>
      <c r="BY11" s="296" t="s">
        <v>177</v>
      </c>
      <c r="BZ11" s="295"/>
      <c r="CA11" s="295"/>
      <c r="CB11" s="295"/>
      <c r="CC11" s="295"/>
      <c r="CD11" s="295"/>
      <c r="CE11" s="295"/>
      <c r="CF11" s="296" t="s">
        <v>177</v>
      </c>
      <c r="CI11" s="250"/>
      <c r="CJ11" s="250"/>
      <c r="CK11" s="250"/>
      <c r="CL11" s="250"/>
      <c r="CM11" s="250"/>
      <c r="CN11" s="250"/>
      <c r="CO11" s="250"/>
      <c r="CP11" s="250"/>
      <c r="CQ11" s="250"/>
      <c r="CR11" s="250"/>
      <c r="CS11" s="250"/>
      <c r="CT11" s="250"/>
    </row>
    <row r="12" spans="7:97" s="251" customFormat="1" ht="14.25" customHeight="1">
      <c r="G12" s="294"/>
      <c r="H12" s="294"/>
      <c r="L12" s="212"/>
      <c r="M12" s="212"/>
      <c r="N12" s="212"/>
      <c r="O12" s="150"/>
      <c r="P12" s="150"/>
      <c r="Q12" s="150"/>
      <c r="R12" s="150"/>
      <c r="S12" s="150"/>
      <c r="T12" s="150"/>
      <c r="U12" s="150"/>
      <c r="V12" s="150" t="s">
        <v>205</v>
      </c>
      <c r="W12" s="150"/>
      <c r="X12" s="150"/>
      <c r="Y12" s="150"/>
      <c r="Z12" s="150"/>
      <c r="AA12" s="150"/>
      <c r="AB12" s="150"/>
      <c r="AC12" s="150" t="s">
        <v>205</v>
      </c>
      <c r="AD12" s="150"/>
      <c r="AE12" s="150"/>
      <c r="AF12" s="150"/>
      <c r="AG12" s="150"/>
      <c r="AH12" s="150"/>
      <c r="AI12" s="150"/>
      <c r="AJ12" s="150" t="s">
        <v>205</v>
      </c>
      <c r="AK12" s="150"/>
      <c r="AL12" s="150"/>
      <c r="AM12" s="150"/>
      <c r="AN12" s="150"/>
      <c r="AO12" s="150"/>
      <c r="AP12" s="150"/>
      <c r="AQ12" s="150" t="s">
        <v>205</v>
      </c>
      <c r="AR12" s="150"/>
      <c r="AS12" s="150"/>
      <c r="AT12" s="150"/>
      <c r="AU12" s="150"/>
      <c r="AV12" s="150"/>
      <c r="AW12" s="150"/>
      <c r="AX12" s="150" t="s">
        <v>205</v>
      </c>
      <c r="AY12" s="150"/>
      <c r="AZ12" s="150"/>
      <c r="BA12" s="150"/>
      <c r="BB12" s="150"/>
      <c r="BC12" s="150"/>
      <c r="BD12" s="150"/>
      <c r="BE12" s="150" t="s">
        <v>205</v>
      </c>
      <c r="BF12" s="150"/>
      <c r="BG12" s="150"/>
      <c r="BH12" s="150"/>
      <c r="BI12" s="150"/>
      <c r="BJ12" s="150"/>
      <c r="BK12" s="150"/>
      <c r="BL12" s="150" t="s">
        <v>205</v>
      </c>
      <c r="BM12" s="150"/>
      <c r="BN12" s="150"/>
      <c r="BO12" s="150"/>
      <c r="BP12" s="150"/>
      <c r="BQ12" s="150"/>
      <c r="BR12" s="150"/>
      <c r="BS12" s="150" t="s">
        <v>205</v>
      </c>
      <c r="BT12" s="150"/>
      <c r="BU12" s="150"/>
      <c r="BV12" s="150"/>
      <c r="BW12" s="150"/>
      <c r="BX12" s="150"/>
      <c r="BY12" s="150"/>
      <c r="BZ12" s="150" t="s">
        <v>205</v>
      </c>
      <c r="CA12" s="150"/>
      <c r="CB12" s="150"/>
      <c r="CC12" s="150"/>
      <c r="CD12" s="150"/>
      <c r="CE12" s="150"/>
      <c r="CF12" s="150"/>
      <c r="CI12" s="250"/>
      <c r="CJ12" s="250"/>
      <c r="CK12" s="250"/>
      <c r="CL12" s="250"/>
      <c r="CM12" s="250"/>
      <c r="CN12" s="250"/>
      <c r="CO12" s="250"/>
      <c r="CP12" s="250"/>
      <c r="CQ12" s="250"/>
      <c r="CR12" s="250"/>
      <c r="CS12" s="250"/>
    </row>
    <row r="13" spans="10:98" ht="15" customHeight="1">
      <c r="J13" s="286"/>
      <c r="K13" s="286"/>
      <c r="L13" s="163" t="s">
        <v>154</v>
      </c>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t="s">
        <v>155</v>
      </c>
      <c r="CT13" s="136"/>
    </row>
    <row r="14" spans="10:98" ht="15" customHeight="1">
      <c r="J14" s="286"/>
      <c r="K14" s="286"/>
      <c r="L14" s="163" t="s">
        <v>89</v>
      </c>
      <c r="M14" s="163" t="s">
        <v>178</v>
      </c>
      <c r="N14" s="163"/>
      <c r="O14" s="297" t="s">
        <v>179</v>
      </c>
      <c r="P14" s="297"/>
      <c r="Q14" s="297"/>
      <c r="R14" s="297"/>
      <c r="S14" s="297"/>
      <c r="T14" s="297"/>
      <c r="U14" s="163" t="s">
        <v>180</v>
      </c>
      <c r="V14" s="297" t="s">
        <v>179</v>
      </c>
      <c r="W14" s="297"/>
      <c r="X14" s="297"/>
      <c r="Y14" s="297"/>
      <c r="Z14" s="297"/>
      <c r="AA14" s="297"/>
      <c r="AB14" s="163" t="s">
        <v>180</v>
      </c>
      <c r="AC14" s="297" t="s">
        <v>179</v>
      </c>
      <c r="AD14" s="297"/>
      <c r="AE14" s="297"/>
      <c r="AF14" s="297"/>
      <c r="AG14" s="297"/>
      <c r="AH14" s="297"/>
      <c r="AI14" s="163" t="s">
        <v>180</v>
      </c>
      <c r="AJ14" s="297" t="s">
        <v>179</v>
      </c>
      <c r="AK14" s="297"/>
      <c r="AL14" s="297"/>
      <c r="AM14" s="297"/>
      <c r="AN14" s="297"/>
      <c r="AO14" s="297"/>
      <c r="AP14" s="163" t="s">
        <v>180</v>
      </c>
      <c r="AQ14" s="297" t="s">
        <v>179</v>
      </c>
      <c r="AR14" s="297"/>
      <c r="AS14" s="297"/>
      <c r="AT14" s="297"/>
      <c r="AU14" s="297"/>
      <c r="AV14" s="297"/>
      <c r="AW14" s="163" t="s">
        <v>180</v>
      </c>
      <c r="AX14" s="297" t="s">
        <v>179</v>
      </c>
      <c r="AY14" s="297"/>
      <c r="AZ14" s="297"/>
      <c r="BA14" s="297"/>
      <c r="BB14" s="297"/>
      <c r="BC14" s="297"/>
      <c r="BD14" s="163" t="s">
        <v>180</v>
      </c>
      <c r="BE14" s="297" t="s">
        <v>179</v>
      </c>
      <c r="BF14" s="297"/>
      <c r="BG14" s="297"/>
      <c r="BH14" s="297"/>
      <c r="BI14" s="297"/>
      <c r="BJ14" s="297"/>
      <c r="BK14" s="163" t="s">
        <v>180</v>
      </c>
      <c r="BL14" s="297" t="s">
        <v>179</v>
      </c>
      <c r="BM14" s="297"/>
      <c r="BN14" s="297"/>
      <c r="BO14" s="297"/>
      <c r="BP14" s="297"/>
      <c r="BQ14" s="297"/>
      <c r="BR14" s="163" t="s">
        <v>180</v>
      </c>
      <c r="BS14" s="297" t="s">
        <v>179</v>
      </c>
      <c r="BT14" s="297"/>
      <c r="BU14" s="297"/>
      <c r="BV14" s="297"/>
      <c r="BW14" s="297"/>
      <c r="BX14" s="297"/>
      <c r="BY14" s="163" t="s">
        <v>180</v>
      </c>
      <c r="BZ14" s="297" t="s">
        <v>179</v>
      </c>
      <c r="CA14" s="297"/>
      <c r="CB14" s="297"/>
      <c r="CC14" s="297"/>
      <c r="CD14" s="297"/>
      <c r="CE14" s="297"/>
      <c r="CF14" s="163" t="s">
        <v>180</v>
      </c>
      <c r="CG14" s="298" t="s">
        <v>181</v>
      </c>
      <c r="CH14" s="163"/>
      <c r="CT14" s="136"/>
    </row>
    <row r="15" spans="10:98" ht="14.25" customHeight="1">
      <c r="J15" s="286"/>
      <c r="K15" s="286"/>
      <c r="L15" s="163"/>
      <c r="M15" s="163"/>
      <c r="N15" s="163"/>
      <c r="O15" s="163" t="s">
        <v>182</v>
      </c>
      <c r="P15" s="299" t="s">
        <v>183</v>
      </c>
      <c r="Q15" s="299"/>
      <c r="R15" s="219" t="s">
        <v>184</v>
      </c>
      <c r="S15" s="219"/>
      <c r="T15" s="219"/>
      <c r="U15" s="163"/>
      <c r="V15" s="163" t="s">
        <v>182</v>
      </c>
      <c r="W15" s="299" t="s">
        <v>183</v>
      </c>
      <c r="X15" s="299"/>
      <c r="Y15" s="219" t="s">
        <v>184</v>
      </c>
      <c r="Z15" s="219"/>
      <c r="AA15" s="219"/>
      <c r="AB15" s="163"/>
      <c r="AC15" s="163" t="s">
        <v>182</v>
      </c>
      <c r="AD15" s="299" t="s">
        <v>183</v>
      </c>
      <c r="AE15" s="299"/>
      <c r="AF15" s="219" t="s">
        <v>184</v>
      </c>
      <c r="AG15" s="219"/>
      <c r="AH15" s="219"/>
      <c r="AI15" s="163"/>
      <c r="AJ15" s="163" t="s">
        <v>182</v>
      </c>
      <c r="AK15" s="299" t="s">
        <v>183</v>
      </c>
      <c r="AL15" s="299"/>
      <c r="AM15" s="219" t="s">
        <v>184</v>
      </c>
      <c r="AN15" s="219"/>
      <c r="AO15" s="219"/>
      <c r="AP15" s="163"/>
      <c r="AQ15" s="163" t="s">
        <v>182</v>
      </c>
      <c r="AR15" s="299" t="s">
        <v>183</v>
      </c>
      <c r="AS15" s="299"/>
      <c r="AT15" s="219" t="s">
        <v>184</v>
      </c>
      <c r="AU15" s="219"/>
      <c r="AV15" s="219"/>
      <c r="AW15" s="163"/>
      <c r="AX15" s="163" t="s">
        <v>182</v>
      </c>
      <c r="AY15" s="299" t="s">
        <v>183</v>
      </c>
      <c r="AZ15" s="299"/>
      <c r="BA15" s="219" t="s">
        <v>184</v>
      </c>
      <c r="BB15" s="219"/>
      <c r="BC15" s="219"/>
      <c r="BD15" s="163"/>
      <c r="BE15" s="163" t="s">
        <v>182</v>
      </c>
      <c r="BF15" s="299" t="s">
        <v>183</v>
      </c>
      <c r="BG15" s="299"/>
      <c r="BH15" s="219" t="s">
        <v>184</v>
      </c>
      <c r="BI15" s="219"/>
      <c r="BJ15" s="219"/>
      <c r="BK15" s="163"/>
      <c r="BL15" s="163" t="s">
        <v>182</v>
      </c>
      <c r="BM15" s="299" t="s">
        <v>183</v>
      </c>
      <c r="BN15" s="299"/>
      <c r="BO15" s="219" t="s">
        <v>184</v>
      </c>
      <c r="BP15" s="219"/>
      <c r="BQ15" s="219"/>
      <c r="BR15" s="163"/>
      <c r="BS15" s="163" t="s">
        <v>182</v>
      </c>
      <c r="BT15" s="299" t="s">
        <v>183</v>
      </c>
      <c r="BU15" s="299"/>
      <c r="BV15" s="219" t="s">
        <v>184</v>
      </c>
      <c r="BW15" s="219"/>
      <c r="BX15" s="219"/>
      <c r="BY15" s="163"/>
      <c r="BZ15" s="163" t="s">
        <v>182</v>
      </c>
      <c r="CA15" s="299" t="s">
        <v>183</v>
      </c>
      <c r="CB15" s="299"/>
      <c r="CC15" s="219" t="s">
        <v>184</v>
      </c>
      <c r="CD15" s="219"/>
      <c r="CE15" s="219"/>
      <c r="CF15" s="163"/>
      <c r="CG15" s="298"/>
      <c r="CH15" s="163"/>
      <c r="CT15" s="136"/>
    </row>
    <row r="16" spans="10:98" ht="33.75" customHeight="1">
      <c r="J16" s="286"/>
      <c r="K16" s="286"/>
      <c r="L16" s="163"/>
      <c r="M16" s="163"/>
      <c r="N16" s="163"/>
      <c r="O16" s="299" t="s">
        <v>185</v>
      </c>
      <c r="P16" s="300" t="s">
        <v>186</v>
      </c>
      <c r="Q16" s="300" t="s">
        <v>187</v>
      </c>
      <c r="R16" s="301" t="s">
        <v>188</v>
      </c>
      <c r="S16" s="301" t="s">
        <v>189</v>
      </c>
      <c r="T16" s="301"/>
      <c r="U16" s="163"/>
      <c r="V16" s="299" t="s">
        <v>185</v>
      </c>
      <c r="W16" s="300" t="s">
        <v>186</v>
      </c>
      <c r="X16" s="300" t="s">
        <v>187</v>
      </c>
      <c r="Y16" s="301" t="s">
        <v>188</v>
      </c>
      <c r="Z16" s="301" t="s">
        <v>189</v>
      </c>
      <c r="AA16" s="301"/>
      <c r="AB16" s="163"/>
      <c r="AC16" s="299" t="s">
        <v>185</v>
      </c>
      <c r="AD16" s="300" t="s">
        <v>186</v>
      </c>
      <c r="AE16" s="300" t="s">
        <v>187</v>
      </c>
      <c r="AF16" s="301" t="s">
        <v>188</v>
      </c>
      <c r="AG16" s="301" t="s">
        <v>189</v>
      </c>
      <c r="AH16" s="301"/>
      <c r="AI16" s="163"/>
      <c r="AJ16" s="299" t="s">
        <v>185</v>
      </c>
      <c r="AK16" s="300" t="s">
        <v>186</v>
      </c>
      <c r="AL16" s="300" t="s">
        <v>187</v>
      </c>
      <c r="AM16" s="301" t="s">
        <v>188</v>
      </c>
      <c r="AN16" s="301" t="s">
        <v>189</v>
      </c>
      <c r="AO16" s="301"/>
      <c r="AP16" s="163"/>
      <c r="AQ16" s="299" t="s">
        <v>185</v>
      </c>
      <c r="AR16" s="300" t="s">
        <v>186</v>
      </c>
      <c r="AS16" s="300" t="s">
        <v>187</v>
      </c>
      <c r="AT16" s="301" t="s">
        <v>188</v>
      </c>
      <c r="AU16" s="301" t="s">
        <v>189</v>
      </c>
      <c r="AV16" s="301"/>
      <c r="AW16" s="163"/>
      <c r="AX16" s="299" t="s">
        <v>185</v>
      </c>
      <c r="AY16" s="300" t="s">
        <v>186</v>
      </c>
      <c r="AZ16" s="300" t="s">
        <v>187</v>
      </c>
      <c r="BA16" s="301" t="s">
        <v>188</v>
      </c>
      <c r="BB16" s="301" t="s">
        <v>189</v>
      </c>
      <c r="BC16" s="301"/>
      <c r="BD16" s="163"/>
      <c r="BE16" s="299" t="s">
        <v>185</v>
      </c>
      <c r="BF16" s="300" t="s">
        <v>186</v>
      </c>
      <c r="BG16" s="300" t="s">
        <v>187</v>
      </c>
      <c r="BH16" s="301" t="s">
        <v>188</v>
      </c>
      <c r="BI16" s="301" t="s">
        <v>189</v>
      </c>
      <c r="BJ16" s="301"/>
      <c r="BK16" s="163"/>
      <c r="BL16" s="299" t="s">
        <v>185</v>
      </c>
      <c r="BM16" s="300" t="s">
        <v>186</v>
      </c>
      <c r="BN16" s="300" t="s">
        <v>187</v>
      </c>
      <c r="BO16" s="301" t="s">
        <v>188</v>
      </c>
      <c r="BP16" s="301" t="s">
        <v>189</v>
      </c>
      <c r="BQ16" s="301"/>
      <c r="BR16" s="163"/>
      <c r="BS16" s="299" t="s">
        <v>185</v>
      </c>
      <c r="BT16" s="300" t="s">
        <v>186</v>
      </c>
      <c r="BU16" s="300" t="s">
        <v>187</v>
      </c>
      <c r="BV16" s="301" t="s">
        <v>188</v>
      </c>
      <c r="BW16" s="301" t="s">
        <v>189</v>
      </c>
      <c r="BX16" s="301"/>
      <c r="BY16" s="163"/>
      <c r="BZ16" s="299" t="s">
        <v>185</v>
      </c>
      <c r="CA16" s="300" t="s">
        <v>186</v>
      </c>
      <c r="CB16" s="300" t="s">
        <v>187</v>
      </c>
      <c r="CC16" s="301" t="s">
        <v>188</v>
      </c>
      <c r="CD16" s="301" t="s">
        <v>189</v>
      </c>
      <c r="CE16" s="301"/>
      <c r="CF16" s="163"/>
      <c r="CG16" s="298"/>
      <c r="CH16" s="163"/>
      <c r="CT16" s="136"/>
    </row>
    <row r="17" spans="10:86" ht="12" customHeight="1">
      <c r="J17" s="286"/>
      <c r="K17" s="302">
        <v>1</v>
      </c>
      <c r="L17" s="303" t="s">
        <v>91</v>
      </c>
      <c r="M17" s="303" t="s">
        <v>92</v>
      </c>
      <c r="N17" s="350" t="s">
        <v>92</v>
      </c>
      <c r="O17" s="305">
        <f ca="1">OFFSET(O17,0,-1)+1</f>
        <v>3</v>
      </c>
      <c r="P17" s="305">
        <f ca="1">OFFSET(P17,0,-1)+1</f>
        <v>4</v>
      </c>
      <c r="Q17" s="305">
        <f ca="1">OFFSET(Q17,0,-1)+1</f>
        <v>5</v>
      </c>
      <c r="R17" s="305">
        <f ca="1">OFFSET(R17,0,-1)+1</f>
        <v>6</v>
      </c>
      <c r="S17" s="305">
        <f ca="1">OFFSET(S17,0,-1)+1</f>
        <v>7</v>
      </c>
      <c r="T17" s="305"/>
      <c r="U17" s="305">
        <f ca="1">OFFSET(U17,0,-2)+1</f>
        <v>8</v>
      </c>
      <c r="V17" s="305">
        <f ca="1">OFFSET(V17,0,-1)+1</f>
        <v>9</v>
      </c>
      <c r="W17" s="305">
        <f ca="1">OFFSET(W17,0,-1)+1</f>
        <v>10</v>
      </c>
      <c r="X17" s="305">
        <f ca="1">OFFSET(X17,0,-1)+1</f>
        <v>11</v>
      </c>
      <c r="Y17" s="305">
        <f ca="1">OFFSET(Y17,0,-1)+1</f>
        <v>12</v>
      </c>
      <c r="Z17" s="305">
        <f ca="1">OFFSET(Z17,0,-1)+1</f>
        <v>13</v>
      </c>
      <c r="AA17" s="305"/>
      <c r="AB17" s="305">
        <f ca="1">OFFSET(AB17,0,-2)+1</f>
        <v>14</v>
      </c>
      <c r="AC17" s="305">
        <f ca="1">OFFSET(AC17,0,-1)+1</f>
        <v>15</v>
      </c>
      <c r="AD17" s="305">
        <f ca="1">OFFSET(AD17,0,-1)+1</f>
        <v>16</v>
      </c>
      <c r="AE17" s="305">
        <f ca="1">OFFSET(AE17,0,-1)+1</f>
        <v>17</v>
      </c>
      <c r="AF17" s="305">
        <f ca="1">OFFSET(AF17,0,-1)+1</f>
        <v>18</v>
      </c>
      <c r="AG17" s="305">
        <f ca="1">OFFSET(AG17,0,-1)+1</f>
        <v>19</v>
      </c>
      <c r="AH17" s="305"/>
      <c r="AI17" s="305">
        <f ca="1">OFFSET(AI17,0,-2)+1</f>
        <v>20</v>
      </c>
      <c r="AJ17" s="305">
        <f ca="1">OFFSET(AJ17,0,-1)+1</f>
        <v>21</v>
      </c>
      <c r="AK17" s="305">
        <f ca="1">OFFSET(AK17,0,-1)+1</f>
        <v>22</v>
      </c>
      <c r="AL17" s="305">
        <f ca="1">OFFSET(AL17,0,-1)+1</f>
        <v>23</v>
      </c>
      <c r="AM17" s="305">
        <f ca="1">OFFSET(AM17,0,-1)+1</f>
        <v>24</v>
      </c>
      <c r="AN17" s="305">
        <f ca="1">OFFSET(AN17,0,-1)+1</f>
        <v>25</v>
      </c>
      <c r="AO17" s="305"/>
      <c r="AP17" s="305">
        <f ca="1">OFFSET(AP17,0,-2)+1</f>
        <v>26</v>
      </c>
      <c r="AQ17" s="305">
        <f ca="1">OFFSET(AQ17,0,-1)+1</f>
        <v>27</v>
      </c>
      <c r="AR17" s="305">
        <f ca="1">OFFSET(AR17,0,-1)+1</f>
        <v>28</v>
      </c>
      <c r="AS17" s="305">
        <f ca="1">OFFSET(AS17,0,-1)+1</f>
        <v>29</v>
      </c>
      <c r="AT17" s="305">
        <f ca="1">OFFSET(AT17,0,-1)+1</f>
        <v>30</v>
      </c>
      <c r="AU17" s="305">
        <f ca="1">OFFSET(AU17,0,-1)+1</f>
        <v>31</v>
      </c>
      <c r="AV17" s="305"/>
      <c r="AW17" s="305">
        <f ca="1">OFFSET(AW17,0,-2)+1</f>
        <v>32</v>
      </c>
      <c r="AX17" s="305">
        <f ca="1">OFFSET(AX17,0,-1)+1</f>
        <v>33</v>
      </c>
      <c r="AY17" s="305">
        <f ca="1">OFFSET(AY17,0,-1)+1</f>
        <v>34</v>
      </c>
      <c r="AZ17" s="305">
        <f ca="1">OFFSET(AZ17,0,-1)+1</f>
        <v>35</v>
      </c>
      <c r="BA17" s="305">
        <f ca="1">OFFSET(BA17,0,-1)+1</f>
        <v>36</v>
      </c>
      <c r="BB17" s="305">
        <f ca="1">OFFSET(BB17,0,-1)+1</f>
        <v>37</v>
      </c>
      <c r="BC17" s="305"/>
      <c r="BD17" s="305">
        <f ca="1">OFFSET(BD17,0,-2)+1</f>
        <v>38</v>
      </c>
      <c r="BE17" s="305">
        <f ca="1">OFFSET(BE17,0,-1)+1</f>
        <v>39</v>
      </c>
      <c r="BF17" s="305">
        <f ca="1">OFFSET(BF17,0,-1)+1</f>
        <v>40</v>
      </c>
      <c r="BG17" s="305">
        <f ca="1">OFFSET(BG17,0,-1)+1</f>
        <v>41</v>
      </c>
      <c r="BH17" s="305">
        <f ca="1">OFFSET(BH17,0,-1)+1</f>
        <v>42</v>
      </c>
      <c r="BI17" s="305">
        <f ca="1">OFFSET(BI17,0,-1)+1</f>
        <v>43</v>
      </c>
      <c r="BJ17" s="305"/>
      <c r="BK17" s="305">
        <f ca="1">OFFSET(BK17,0,-2)+1</f>
        <v>44</v>
      </c>
      <c r="BL17" s="305">
        <f ca="1">OFFSET(BL17,0,-1)+1</f>
        <v>45</v>
      </c>
      <c r="BM17" s="305">
        <f ca="1">OFFSET(BM17,0,-1)+1</f>
        <v>46</v>
      </c>
      <c r="BN17" s="305">
        <f ca="1">OFFSET(BN17,0,-1)+1</f>
        <v>47</v>
      </c>
      <c r="BO17" s="305">
        <f ca="1">OFFSET(BO17,0,-1)+1</f>
        <v>48</v>
      </c>
      <c r="BP17" s="305">
        <f ca="1">OFFSET(BP17,0,-1)+1</f>
        <v>49</v>
      </c>
      <c r="BQ17" s="305"/>
      <c r="BR17" s="305">
        <f ca="1">OFFSET(BR17,0,-2)+1</f>
        <v>50</v>
      </c>
      <c r="BS17" s="305">
        <f ca="1">OFFSET(BS17,0,-1)+1</f>
        <v>51</v>
      </c>
      <c r="BT17" s="305">
        <f ca="1">OFFSET(BT17,0,-1)+1</f>
        <v>52</v>
      </c>
      <c r="BU17" s="305">
        <f ca="1">OFFSET(BU17,0,-1)+1</f>
        <v>53</v>
      </c>
      <c r="BV17" s="305">
        <f ca="1">OFFSET(BV17,0,-1)+1</f>
        <v>54</v>
      </c>
      <c r="BW17" s="305">
        <f ca="1">OFFSET(BW17,0,-1)+1</f>
        <v>55</v>
      </c>
      <c r="BX17" s="305"/>
      <c r="BY17" s="305">
        <f ca="1">OFFSET(BY17,0,-2)+1</f>
        <v>56</v>
      </c>
      <c r="BZ17" s="305">
        <f ca="1">OFFSET(BZ17,0,-1)+1</f>
        <v>57</v>
      </c>
      <c r="CA17" s="305">
        <f ca="1">OFFSET(CA17,0,-1)+1</f>
        <v>58</v>
      </c>
      <c r="CB17" s="305">
        <f ca="1">OFFSET(CB17,0,-1)+1</f>
        <v>59</v>
      </c>
      <c r="CC17" s="305">
        <f ca="1">OFFSET(CC17,0,-1)+1</f>
        <v>60</v>
      </c>
      <c r="CD17" s="305">
        <f ca="1">OFFSET(CD17,0,-1)+1</f>
        <v>61</v>
      </c>
      <c r="CE17" s="305"/>
      <c r="CF17" s="305">
        <f ca="1">OFFSET(CF17,0,-2)+1</f>
        <v>62</v>
      </c>
      <c r="CG17" s="304">
        <f ca="1">OFFSET(CG17,0,-1)</f>
        <v>62</v>
      </c>
      <c r="CH17" s="305">
        <f ca="1">OFFSET(CH17,0,-1)+1</f>
        <v>63</v>
      </c>
    </row>
    <row r="18" spans="1:86" ht="22.5">
      <c r="A18" s="306">
        <v>1</v>
      </c>
      <c r="B18" s="307"/>
      <c r="C18" s="307"/>
      <c r="D18" s="307"/>
      <c r="E18" s="308"/>
      <c r="F18" s="306"/>
      <c r="G18" s="306"/>
      <c r="H18" s="306"/>
      <c r="I18" s="284"/>
      <c r="J18" s="309"/>
      <c r="K18" s="309"/>
      <c r="L18" s="310" t="e">
        <f>mergeValue()</f>
        <v>#NAME?</v>
      </c>
      <c r="M18" s="311" t="s">
        <v>138</v>
      </c>
      <c r="N18" s="312"/>
      <c r="O18" s="351">
        <f>IF('Перечень тарифов'!J21="","",""&amp;'Перечень тарифов'!J21&amp;"")</f>
        <v>0</v>
      </c>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14" t="s">
        <v>190</v>
      </c>
    </row>
    <row r="19" spans="1:86" ht="33.75">
      <c r="A19" s="306"/>
      <c r="B19" s="306">
        <v>1</v>
      </c>
      <c r="C19" s="307"/>
      <c r="D19" s="307"/>
      <c r="E19" s="306"/>
      <c r="F19" s="306"/>
      <c r="G19" s="306"/>
      <c r="H19" s="306"/>
      <c r="I19" s="159"/>
      <c r="J19" s="315"/>
      <c r="K19" s="136"/>
      <c r="L19" s="316" t="e">
        <f>mergeValue()&amp;"."&amp;mergeValue()</f>
        <v>#NAME?</v>
      </c>
      <c r="M19" s="317" t="s">
        <v>86</v>
      </c>
      <c r="N19" s="318"/>
      <c r="O19" s="260">
        <f>IF('Перечень тарифов'!N21="","",""&amp;'Перечень тарифов'!N21&amp;"")</f>
        <v>0</v>
      </c>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0"/>
      <c r="BW19" s="260"/>
      <c r="BX19" s="260"/>
      <c r="BY19" s="260"/>
      <c r="BZ19" s="260"/>
      <c r="CA19" s="260"/>
      <c r="CB19" s="260"/>
      <c r="CC19" s="260"/>
      <c r="CD19" s="260"/>
      <c r="CE19" s="260"/>
      <c r="CF19" s="260"/>
      <c r="CG19" s="260"/>
      <c r="CH19" s="261" t="s">
        <v>191</v>
      </c>
    </row>
    <row r="20" spans="1:86" ht="14.25" hidden="1">
      <c r="A20" s="306"/>
      <c r="B20" s="306"/>
      <c r="C20" s="306">
        <v>1</v>
      </c>
      <c r="D20" s="307"/>
      <c r="E20" s="306"/>
      <c r="F20" s="306"/>
      <c r="G20" s="306"/>
      <c r="H20" s="306"/>
      <c r="I20" s="319"/>
      <c r="J20" s="315"/>
      <c r="K20" s="151"/>
      <c r="L20" s="316" t="e">
        <f>mergeValue()&amp;"."&amp;mergeValue()&amp;"."&amp;mergeValue()</f>
        <v>#NAME?</v>
      </c>
      <c r="M20" s="320"/>
      <c r="N20" s="318"/>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0"/>
      <c r="BZ20" s="260"/>
      <c r="CA20" s="260"/>
      <c r="CB20" s="260"/>
      <c r="CC20" s="260"/>
      <c r="CD20" s="260"/>
      <c r="CE20" s="260"/>
      <c r="CF20" s="260"/>
      <c r="CG20" s="260"/>
      <c r="CH20" s="261"/>
    </row>
    <row r="21" spans="1:86" ht="33.75" customHeight="1">
      <c r="A21" s="306"/>
      <c r="B21" s="306"/>
      <c r="C21" s="306"/>
      <c r="D21" s="306">
        <v>1</v>
      </c>
      <c r="E21" s="306"/>
      <c r="F21" s="306"/>
      <c r="G21" s="306"/>
      <c r="H21" s="306"/>
      <c r="I21" s="150"/>
      <c r="J21" s="315"/>
      <c r="K21" s="151"/>
      <c r="L21" s="316" t="e">
        <f>mergeValue()&amp;"."&amp;mergeValue()&amp;"."&amp;mergeValue()&amp;"."&amp;mergeValue()</f>
        <v>#NAME?</v>
      </c>
      <c r="M21" s="321" t="s">
        <v>194</v>
      </c>
      <c r="N21" s="318"/>
      <c r="O21" s="242" t="s">
        <v>34</v>
      </c>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242"/>
      <c r="BO21" s="242"/>
      <c r="BP21" s="242"/>
      <c r="BQ21" s="242"/>
      <c r="BR21" s="242"/>
      <c r="BS21" s="242"/>
      <c r="BT21" s="242"/>
      <c r="BU21" s="242"/>
      <c r="BV21" s="242"/>
      <c r="BW21" s="242"/>
      <c r="BX21" s="242"/>
      <c r="BY21" s="242"/>
      <c r="BZ21" s="242"/>
      <c r="CA21" s="242"/>
      <c r="CB21" s="242"/>
      <c r="CC21" s="242"/>
      <c r="CD21" s="242"/>
      <c r="CE21" s="242"/>
      <c r="CF21" s="242"/>
      <c r="CG21" s="242"/>
      <c r="CH21" s="261" t="s">
        <v>195</v>
      </c>
    </row>
    <row r="22" spans="1:90" ht="33.75" customHeight="1">
      <c r="A22" s="306"/>
      <c r="B22" s="306"/>
      <c r="C22" s="306"/>
      <c r="D22" s="306"/>
      <c r="E22" s="306">
        <v>1</v>
      </c>
      <c r="F22" s="306"/>
      <c r="G22" s="306"/>
      <c r="H22" s="306"/>
      <c r="I22" s="150"/>
      <c r="J22" s="150"/>
      <c r="K22" s="151"/>
      <c r="L22" s="316" t="e">
        <f>mergeValue()&amp;"."&amp;mergeValue()&amp;"."&amp;mergeValue()&amp;"."&amp;mergeValue()&amp;"."&amp;mergeValue()</f>
        <v>#NAME?</v>
      </c>
      <c r="M22" s="322" t="s">
        <v>196</v>
      </c>
      <c r="N22" s="261"/>
      <c r="O22" s="323" t="s">
        <v>206</v>
      </c>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3"/>
      <c r="BA22" s="323"/>
      <c r="BB22" s="323"/>
      <c r="BC22" s="323"/>
      <c r="BD22" s="323"/>
      <c r="BE22" s="323"/>
      <c r="BF22" s="323"/>
      <c r="BG22" s="323"/>
      <c r="BH22" s="323"/>
      <c r="BI22" s="323"/>
      <c r="BJ22" s="323"/>
      <c r="BK22" s="323"/>
      <c r="BL22" s="323"/>
      <c r="BM22" s="323"/>
      <c r="BN22" s="323"/>
      <c r="BO22" s="323"/>
      <c r="BP22" s="323"/>
      <c r="BQ22" s="323"/>
      <c r="BR22" s="323"/>
      <c r="BS22" s="323"/>
      <c r="BT22" s="323"/>
      <c r="BU22" s="323"/>
      <c r="BV22" s="323"/>
      <c r="BW22" s="323"/>
      <c r="BX22" s="323"/>
      <c r="BY22" s="323"/>
      <c r="BZ22" s="323"/>
      <c r="CA22" s="323"/>
      <c r="CB22" s="323"/>
      <c r="CC22" s="323"/>
      <c r="CD22" s="323"/>
      <c r="CE22" s="323"/>
      <c r="CF22" s="323"/>
      <c r="CG22" s="323"/>
      <c r="CH22" s="261" t="s">
        <v>197</v>
      </c>
      <c r="CJ22" s="138" t="e">
        <f>strCheckUnique()</f>
        <v>#NAME?</v>
      </c>
      <c r="CL22" s="138"/>
    </row>
    <row r="23" spans="1:92" ht="66" customHeight="1">
      <c r="A23" s="306"/>
      <c r="B23" s="306"/>
      <c r="C23" s="306"/>
      <c r="D23" s="306"/>
      <c r="E23" s="306"/>
      <c r="F23" s="307">
        <v>1</v>
      </c>
      <c r="G23" s="307"/>
      <c r="H23" s="307"/>
      <c r="I23" s="150"/>
      <c r="J23" s="150"/>
      <c r="K23" s="319"/>
      <c r="L23" s="316" t="e">
        <f>mergeValue()&amp;"."&amp;mergeValue()&amp;"."&amp;mergeValue()&amp;"."&amp;mergeValue()&amp;"."&amp;mergeValue()&amp;"."&amp;mergeValue()</f>
        <v>#NAME?</v>
      </c>
      <c r="M23" s="324"/>
      <c r="N23" s="333"/>
      <c r="O23" s="352">
        <v>17.92</v>
      </c>
      <c r="P23" s="325"/>
      <c r="Q23" s="325"/>
      <c r="R23" s="326" t="s">
        <v>36</v>
      </c>
      <c r="S23" s="327" t="s">
        <v>68</v>
      </c>
      <c r="T23" s="326" t="s">
        <v>207</v>
      </c>
      <c r="U23" s="327" t="s">
        <v>68</v>
      </c>
      <c r="V23" s="352">
        <v>18.64</v>
      </c>
      <c r="W23" s="325"/>
      <c r="X23" s="325"/>
      <c r="Y23" s="326" t="s">
        <v>208</v>
      </c>
      <c r="Z23" s="327" t="s">
        <v>68</v>
      </c>
      <c r="AA23" s="326" t="s">
        <v>209</v>
      </c>
      <c r="AB23" s="327" t="s">
        <v>68</v>
      </c>
      <c r="AC23" s="352">
        <v>18.64</v>
      </c>
      <c r="AD23" s="325"/>
      <c r="AE23" s="325"/>
      <c r="AF23" s="326" t="s">
        <v>210</v>
      </c>
      <c r="AG23" s="327" t="s">
        <v>68</v>
      </c>
      <c r="AH23" s="326" t="s">
        <v>211</v>
      </c>
      <c r="AI23" s="327" t="s">
        <v>68</v>
      </c>
      <c r="AJ23" s="352">
        <v>19.9</v>
      </c>
      <c r="AK23" s="325"/>
      <c r="AL23" s="325"/>
      <c r="AM23" s="326" t="s">
        <v>212</v>
      </c>
      <c r="AN23" s="327" t="s">
        <v>68</v>
      </c>
      <c r="AO23" s="326" t="s">
        <v>213</v>
      </c>
      <c r="AP23" s="327" t="s">
        <v>68</v>
      </c>
      <c r="AQ23" s="352">
        <v>19.9</v>
      </c>
      <c r="AR23" s="325"/>
      <c r="AS23" s="325"/>
      <c r="AT23" s="326" t="s">
        <v>214</v>
      </c>
      <c r="AU23" s="327" t="s">
        <v>68</v>
      </c>
      <c r="AV23" s="326" t="s">
        <v>215</v>
      </c>
      <c r="AW23" s="327" t="s">
        <v>68</v>
      </c>
      <c r="AX23" s="352">
        <v>21.22</v>
      </c>
      <c r="AY23" s="325"/>
      <c r="AZ23" s="325"/>
      <c r="BA23" s="326" t="s">
        <v>216</v>
      </c>
      <c r="BB23" s="327" t="s">
        <v>68</v>
      </c>
      <c r="BC23" s="326" t="s">
        <v>217</v>
      </c>
      <c r="BD23" s="327" t="s">
        <v>68</v>
      </c>
      <c r="BE23" s="352">
        <v>21.22</v>
      </c>
      <c r="BF23" s="325"/>
      <c r="BG23" s="325"/>
      <c r="BH23" s="326" t="s">
        <v>218</v>
      </c>
      <c r="BI23" s="327" t="s">
        <v>68</v>
      </c>
      <c r="BJ23" s="326" t="s">
        <v>219</v>
      </c>
      <c r="BK23" s="327" t="s">
        <v>68</v>
      </c>
      <c r="BL23" s="352">
        <v>22.56</v>
      </c>
      <c r="BM23" s="325"/>
      <c r="BN23" s="325"/>
      <c r="BO23" s="326" t="s">
        <v>220</v>
      </c>
      <c r="BP23" s="327" t="s">
        <v>68</v>
      </c>
      <c r="BQ23" s="326" t="s">
        <v>221</v>
      </c>
      <c r="BR23" s="327" t="s">
        <v>68</v>
      </c>
      <c r="BS23" s="352">
        <v>22.56</v>
      </c>
      <c r="BT23" s="325"/>
      <c r="BU23" s="325"/>
      <c r="BV23" s="326" t="s">
        <v>222</v>
      </c>
      <c r="BW23" s="327" t="s">
        <v>68</v>
      </c>
      <c r="BX23" s="326" t="s">
        <v>223</v>
      </c>
      <c r="BY23" s="327" t="s">
        <v>68</v>
      </c>
      <c r="BZ23" s="352">
        <v>23.98</v>
      </c>
      <c r="CA23" s="325"/>
      <c r="CB23" s="325"/>
      <c r="CC23" s="326" t="s">
        <v>224</v>
      </c>
      <c r="CD23" s="327" t="s">
        <v>68</v>
      </c>
      <c r="CE23" s="326" t="s">
        <v>38</v>
      </c>
      <c r="CF23" s="327" t="s">
        <v>34</v>
      </c>
      <c r="CG23" s="328"/>
      <c r="CH23" s="329" t="s">
        <v>198</v>
      </c>
      <c r="CI23" s="141" t="e">
        <f>strCheckDate()</f>
        <v>#NAME?</v>
      </c>
      <c r="CJ23" s="138"/>
      <c r="CK23" s="138">
        <f>IF(M23="","",M23)</f>
        <v>0</v>
      </c>
      <c r="CL23" s="138"/>
      <c r="CM23" s="138"/>
      <c r="CN23" s="138"/>
    </row>
    <row r="24" spans="1:92" ht="14.25" customHeight="1" hidden="1">
      <c r="A24" s="306"/>
      <c r="B24" s="306"/>
      <c r="C24" s="306"/>
      <c r="D24" s="306"/>
      <c r="E24" s="306"/>
      <c r="F24" s="307"/>
      <c r="G24" s="307"/>
      <c r="H24" s="307"/>
      <c r="I24" s="150"/>
      <c r="J24" s="150"/>
      <c r="K24" s="319"/>
      <c r="L24" s="331"/>
      <c r="M24" s="332"/>
      <c r="N24" s="333"/>
      <c r="O24" s="333"/>
      <c r="P24" s="334"/>
      <c r="Q24" s="335">
        <f>R23&amp;"-"&amp;T23</f>
        <v>0</v>
      </c>
      <c r="R24" s="326"/>
      <c r="S24" s="327"/>
      <c r="T24" s="326"/>
      <c r="U24" s="327"/>
      <c r="V24" s="333"/>
      <c r="W24" s="334"/>
      <c r="X24" s="335">
        <f>Y23&amp;"-"&amp;AA23</f>
        <v>0</v>
      </c>
      <c r="Y24" s="326"/>
      <c r="Z24" s="327"/>
      <c r="AA24" s="326"/>
      <c r="AB24" s="327"/>
      <c r="AC24" s="333"/>
      <c r="AD24" s="334"/>
      <c r="AE24" s="335">
        <f>AF23&amp;"-"&amp;AH23</f>
        <v>0</v>
      </c>
      <c r="AF24" s="326"/>
      <c r="AG24" s="327"/>
      <c r="AH24" s="326"/>
      <c r="AI24" s="327"/>
      <c r="AJ24" s="333"/>
      <c r="AK24" s="334"/>
      <c r="AL24" s="335">
        <f>AM23&amp;"-"&amp;AO23</f>
        <v>0</v>
      </c>
      <c r="AM24" s="326"/>
      <c r="AN24" s="327"/>
      <c r="AO24" s="326"/>
      <c r="AP24" s="327"/>
      <c r="AQ24" s="333"/>
      <c r="AR24" s="334"/>
      <c r="AS24" s="335">
        <f>AT23&amp;"-"&amp;AV23</f>
        <v>0</v>
      </c>
      <c r="AT24" s="326"/>
      <c r="AU24" s="327"/>
      <c r="AV24" s="326"/>
      <c r="AW24" s="327"/>
      <c r="AX24" s="333"/>
      <c r="AY24" s="334"/>
      <c r="AZ24" s="335">
        <f>BA23&amp;"-"&amp;BC23</f>
        <v>0</v>
      </c>
      <c r="BA24" s="326"/>
      <c r="BB24" s="327"/>
      <c r="BC24" s="326"/>
      <c r="BD24" s="327"/>
      <c r="BE24" s="333"/>
      <c r="BF24" s="334"/>
      <c r="BG24" s="335">
        <f>BH23&amp;"-"&amp;BJ23</f>
        <v>0</v>
      </c>
      <c r="BH24" s="326"/>
      <c r="BI24" s="327"/>
      <c r="BJ24" s="326"/>
      <c r="BK24" s="327"/>
      <c r="BL24" s="333"/>
      <c r="BM24" s="334"/>
      <c r="BN24" s="335">
        <f>BO23&amp;"-"&amp;BQ23</f>
        <v>0</v>
      </c>
      <c r="BO24" s="326"/>
      <c r="BP24" s="327"/>
      <c r="BQ24" s="326"/>
      <c r="BR24" s="327"/>
      <c r="BS24" s="333"/>
      <c r="BT24" s="334"/>
      <c r="BU24" s="335">
        <f>BV23&amp;"-"&amp;BX23</f>
        <v>0</v>
      </c>
      <c r="BV24" s="326"/>
      <c r="BW24" s="327"/>
      <c r="BX24" s="326"/>
      <c r="BY24" s="327"/>
      <c r="BZ24" s="333"/>
      <c r="CA24" s="334"/>
      <c r="CB24" s="335">
        <f>CC23&amp;"-"&amp;CE23</f>
        <v>0</v>
      </c>
      <c r="CC24" s="326"/>
      <c r="CD24" s="327"/>
      <c r="CE24" s="326"/>
      <c r="CF24" s="327"/>
      <c r="CG24" s="328"/>
      <c r="CH24" s="329"/>
      <c r="CJ24" s="138"/>
      <c r="CK24" s="138"/>
      <c r="CL24" s="138"/>
      <c r="CM24" s="138"/>
      <c r="CN24" s="138"/>
    </row>
    <row r="25" spans="1:98" s="2" customFormat="1" ht="15" customHeight="1">
      <c r="A25" s="306"/>
      <c r="B25" s="306"/>
      <c r="C25" s="306"/>
      <c r="D25" s="306"/>
      <c r="E25" s="306"/>
      <c r="F25" s="307"/>
      <c r="G25" s="307"/>
      <c r="H25" s="307"/>
      <c r="I25" s="150"/>
      <c r="J25" s="150"/>
      <c r="K25" s="309"/>
      <c r="L25" s="336"/>
      <c r="M25" s="337" t="s">
        <v>199</v>
      </c>
      <c r="N25" s="343"/>
      <c r="O25" s="339"/>
      <c r="P25" s="339"/>
      <c r="Q25" s="339"/>
      <c r="R25" s="338"/>
      <c r="S25" s="174"/>
      <c r="T25" s="174"/>
      <c r="U25" s="174"/>
      <c r="V25" s="339"/>
      <c r="W25" s="339"/>
      <c r="X25" s="339"/>
      <c r="Y25" s="338"/>
      <c r="Z25" s="174"/>
      <c r="AA25" s="174"/>
      <c r="AB25" s="174"/>
      <c r="AC25" s="339"/>
      <c r="AD25" s="339"/>
      <c r="AE25" s="339"/>
      <c r="AF25" s="338"/>
      <c r="AG25" s="174"/>
      <c r="AH25" s="174"/>
      <c r="AI25" s="174"/>
      <c r="AJ25" s="339"/>
      <c r="AK25" s="339"/>
      <c r="AL25" s="339"/>
      <c r="AM25" s="338"/>
      <c r="AN25" s="174"/>
      <c r="AO25" s="174"/>
      <c r="AP25" s="174"/>
      <c r="AQ25" s="339"/>
      <c r="AR25" s="339"/>
      <c r="AS25" s="339"/>
      <c r="AT25" s="338"/>
      <c r="AU25" s="174"/>
      <c r="AV25" s="174"/>
      <c r="AW25" s="174"/>
      <c r="AX25" s="339"/>
      <c r="AY25" s="339"/>
      <c r="AZ25" s="339"/>
      <c r="BA25" s="338"/>
      <c r="BB25" s="174"/>
      <c r="BC25" s="174"/>
      <c r="BD25" s="174"/>
      <c r="BE25" s="339"/>
      <c r="BF25" s="339"/>
      <c r="BG25" s="339"/>
      <c r="BH25" s="338"/>
      <c r="BI25" s="174"/>
      <c r="BJ25" s="174"/>
      <c r="BK25" s="174"/>
      <c r="BL25" s="339"/>
      <c r="BM25" s="339"/>
      <c r="BN25" s="339"/>
      <c r="BO25" s="338"/>
      <c r="BP25" s="174"/>
      <c r="BQ25" s="174"/>
      <c r="BR25" s="174"/>
      <c r="BS25" s="339"/>
      <c r="BT25" s="339"/>
      <c r="BU25" s="339"/>
      <c r="BV25" s="338"/>
      <c r="BW25" s="174"/>
      <c r="BX25" s="174"/>
      <c r="BY25" s="174"/>
      <c r="BZ25" s="339"/>
      <c r="CA25" s="339"/>
      <c r="CB25" s="339"/>
      <c r="CC25" s="338"/>
      <c r="CD25" s="174"/>
      <c r="CE25" s="174"/>
      <c r="CF25" s="174"/>
      <c r="CG25" s="340"/>
      <c r="CH25" s="329"/>
      <c r="CI25" s="341"/>
      <c r="CJ25" s="341"/>
      <c r="CK25" s="341"/>
      <c r="CL25" s="341"/>
      <c r="CM25" s="341"/>
      <c r="CN25" s="341"/>
      <c r="CO25" s="341"/>
      <c r="CP25" s="341"/>
      <c r="CQ25" s="341"/>
      <c r="CR25" s="341"/>
      <c r="CS25" s="341"/>
      <c r="CT25" s="341"/>
    </row>
    <row r="26" spans="1:98" s="2" customFormat="1" ht="14.25">
      <c r="A26" s="306"/>
      <c r="B26" s="306"/>
      <c r="C26" s="306"/>
      <c r="D26" s="306"/>
      <c r="E26" s="307"/>
      <c r="F26" s="306"/>
      <c r="G26" s="306"/>
      <c r="H26" s="306"/>
      <c r="I26" s="150"/>
      <c r="J26" s="342"/>
      <c r="K26" s="309"/>
      <c r="L26" s="336"/>
      <c r="M26" s="343" t="s">
        <v>200</v>
      </c>
      <c r="N26" s="269"/>
      <c r="O26" s="339"/>
      <c r="P26" s="339"/>
      <c r="Q26" s="339"/>
      <c r="R26" s="338"/>
      <c r="S26" s="174"/>
      <c r="T26" s="174"/>
      <c r="U26" s="338"/>
      <c r="V26" s="339"/>
      <c r="W26" s="339"/>
      <c r="X26" s="339"/>
      <c r="Y26" s="338"/>
      <c r="Z26" s="174"/>
      <c r="AA26" s="174"/>
      <c r="AB26" s="338"/>
      <c r="AC26" s="339"/>
      <c r="AD26" s="339"/>
      <c r="AE26" s="339"/>
      <c r="AF26" s="338"/>
      <c r="AG26" s="174"/>
      <c r="AH26" s="174"/>
      <c r="AI26" s="338"/>
      <c r="AJ26" s="339"/>
      <c r="AK26" s="339"/>
      <c r="AL26" s="339"/>
      <c r="AM26" s="338"/>
      <c r="AN26" s="174"/>
      <c r="AO26" s="174"/>
      <c r="AP26" s="338"/>
      <c r="AQ26" s="339"/>
      <c r="AR26" s="339"/>
      <c r="AS26" s="339"/>
      <c r="AT26" s="338"/>
      <c r="AU26" s="174"/>
      <c r="AV26" s="174"/>
      <c r="AW26" s="338"/>
      <c r="AX26" s="339"/>
      <c r="AY26" s="339"/>
      <c r="AZ26" s="339"/>
      <c r="BA26" s="338"/>
      <c r="BB26" s="174"/>
      <c r="BC26" s="174"/>
      <c r="BD26" s="338"/>
      <c r="BE26" s="339"/>
      <c r="BF26" s="339"/>
      <c r="BG26" s="339"/>
      <c r="BH26" s="338"/>
      <c r="BI26" s="174"/>
      <c r="BJ26" s="174"/>
      <c r="BK26" s="338"/>
      <c r="BL26" s="339"/>
      <c r="BM26" s="339"/>
      <c r="BN26" s="339"/>
      <c r="BO26" s="338"/>
      <c r="BP26" s="174"/>
      <c r="BQ26" s="174"/>
      <c r="BR26" s="338"/>
      <c r="BS26" s="339"/>
      <c r="BT26" s="339"/>
      <c r="BU26" s="339"/>
      <c r="BV26" s="338"/>
      <c r="BW26" s="174"/>
      <c r="BX26" s="174"/>
      <c r="BY26" s="338"/>
      <c r="BZ26" s="339"/>
      <c r="CA26" s="339"/>
      <c r="CB26" s="339"/>
      <c r="CC26" s="338"/>
      <c r="CD26" s="174"/>
      <c r="CE26" s="174"/>
      <c r="CF26" s="338"/>
      <c r="CG26" s="174"/>
      <c r="CH26" s="340"/>
      <c r="CI26" s="341"/>
      <c r="CJ26" s="341"/>
      <c r="CK26" s="341"/>
      <c r="CL26" s="341"/>
      <c r="CM26" s="341"/>
      <c r="CN26" s="341"/>
      <c r="CO26" s="341"/>
      <c r="CP26" s="341"/>
      <c r="CQ26" s="341"/>
      <c r="CR26" s="341"/>
      <c r="CS26" s="341"/>
      <c r="CT26" s="341"/>
    </row>
    <row r="27" spans="1:98" s="2" customFormat="1" ht="14.25">
      <c r="A27" s="306"/>
      <c r="B27" s="306"/>
      <c r="C27" s="306"/>
      <c r="D27" s="307"/>
      <c r="E27" s="190"/>
      <c r="F27" s="306"/>
      <c r="G27" s="306"/>
      <c r="H27" s="306"/>
      <c r="I27" s="309"/>
      <c r="J27" s="342"/>
      <c r="K27" s="309"/>
      <c r="L27" s="336"/>
      <c r="M27" s="269" t="s">
        <v>201</v>
      </c>
      <c r="N27" s="344"/>
      <c r="O27" s="339"/>
      <c r="P27" s="339"/>
      <c r="Q27" s="339"/>
      <c r="R27" s="338"/>
      <c r="S27" s="174"/>
      <c r="T27" s="174"/>
      <c r="U27" s="338"/>
      <c r="V27" s="339"/>
      <c r="W27" s="339"/>
      <c r="X27" s="339"/>
      <c r="Y27" s="338"/>
      <c r="Z27" s="174"/>
      <c r="AA27" s="174"/>
      <c r="AB27" s="338"/>
      <c r="AC27" s="339"/>
      <c r="AD27" s="339"/>
      <c r="AE27" s="339"/>
      <c r="AF27" s="338"/>
      <c r="AG27" s="174"/>
      <c r="AH27" s="174"/>
      <c r="AI27" s="338"/>
      <c r="AJ27" s="339"/>
      <c r="AK27" s="339"/>
      <c r="AL27" s="339"/>
      <c r="AM27" s="338"/>
      <c r="AN27" s="174"/>
      <c r="AO27" s="174"/>
      <c r="AP27" s="338"/>
      <c r="AQ27" s="339"/>
      <c r="AR27" s="339"/>
      <c r="AS27" s="339"/>
      <c r="AT27" s="338"/>
      <c r="AU27" s="174"/>
      <c r="AV27" s="174"/>
      <c r="AW27" s="338"/>
      <c r="AX27" s="339"/>
      <c r="AY27" s="339"/>
      <c r="AZ27" s="339"/>
      <c r="BA27" s="338"/>
      <c r="BB27" s="174"/>
      <c r="BC27" s="174"/>
      <c r="BD27" s="338"/>
      <c r="BE27" s="339"/>
      <c r="BF27" s="339"/>
      <c r="BG27" s="339"/>
      <c r="BH27" s="338"/>
      <c r="BI27" s="174"/>
      <c r="BJ27" s="174"/>
      <c r="BK27" s="338"/>
      <c r="BL27" s="339"/>
      <c r="BM27" s="339"/>
      <c r="BN27" s="339"/>
      <c r="BO27" s="338"/>
      <c r="BP27" s="174"/>
      <c r="BQ27" s="174"/>
      <c r="BR27" s="338"/>
      <c r="BS27" s="339"/>
      <c r="BT27" s="339"/>
      <c r="BU27" s="339"/>
      <c r="BV27" s="338"/>
      <c r="BW27" s="174"/>
      <c r="BX27" s="174"/>
      <c r="BY27" s="338"/>
      <c r="BZ27" s="339"/>
      <c r="CA27" s="339"/>
      <c r="CB27" s="339"/>
      <c r="CC27" s="338"/>
      <c r="CD27" s="174"/>
      <c r="CE27" s="174"/>
      <c r="CF27" s="338"/>
      <c r="CG27" s="174"/>
      <c r="CH27" s="340"/>
      <c r="CI27" s="341"/>
      <c r="CJ27" s="341"/>
      <c r="CK27" s="341"/>
      <c r="CL27" s="341"/>
      <c r="CM27" s="341"/>
      <c r="CN27" s="341"/>
      <c r="CO27" s="341"/>
      <c r="CP27" s="341"/>
      <c r="CQ27" s="341"/>
      <c r="CR27" s="341"/>
      <c r="CS27" s="341"/>
      <c r="CT27" s="341"/>
    </row>
    <row r="28" spans="1:86" ht="22.5">
      <c r="A28" s="306"/>
      <c r="B28" s="306">
        <v>2</v>
      </c>
      <c r="C28" s="307"/>
      <c r="D28" s="307"/>
      <c r="E28" s="306"/>
      <c r="F28" s="306"/>
      <c r="G28" s="306"/>
      <c r="H28" s="306"/>
      <c r="I28" s="159"/>
      <c r="J28" s="315"/>
      <c r="K28" s="136"/>
      <c r="L28" s="316" t="e">
        <f>mergeValue()&amp;"."&amp;mergeValue()</f>
        <v>#NAME?</v>
      </c>
      <c r="M28" s="317" t="s">
        <v>86</v>
      </c>
      <c r="N28" s="318"/>
      <c r="O28" s="353">
        <f>IF('Перечень тарифов'!N23="","",""&amp;'Перечень тарифов'!N23&amp;"")</f>
        <v>0</v>
      </c>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53"/>
      <c r="BG28" s="353"/>
      <c r="BH28" s="353"/>
      <c r="BI28" s="353"/>
      <c r="BJ28" s="353"/>
      <c r="BK28" s="353"/>
      <c r="BL28" s="353"/>
      <c r="BM28" s="353"/>
      <c r="BN28" s="353"/>
      <c r="BO28" s="353"/>
      <c r="BP28" s="353"/>
      <c r="BQ28" s="353"/>
      <c r="BR28" s="353"/>
      <c r="BS28" s="353"/>
      <c r="BT28" s="353"/>
      <c r="BU28" s="353"/>
      <c r="BV28" s="353"/>
      <c r="BW28" s="353"/>
      <c r="BX28" s="353"/>
      <c r="BY28" s="353"/>
      <c r="BZ28" s="353"/>
      <c r="CA28" s="353"/>
      <c r="CB28" s="353"/>
      <c r="CC28" s="353"/>
      <c r="CD28" s="353"/>
      <c r="CE28" s="353"/>
      <c r="CF28" s="353"/>
      <c r="CG28" s="353"/>
      <c r="CH28" s="261" t="s">
        <v>191</v>
      </c>
    </row>
    <row r="29" spans="1:86" ht="14.25" hidden="1">
      <c r="A29" s="306"/>
      <c r="B29" s="306"/>
      <c r="C29" s="306">
        <v>1</v>
      </c>
      <c r="D29" s="307"/>
      <c r="E29" s="306"/>
      <c r="F29" s="306"/>
      <c r="G29" s="306"/>
      <c r="H29" s="306"/>
      <c r="I29" s="319"/>
      <c r="J29" s="315"/>
      <c r="K29" s="151"/>
      <c r="L29" s="316" t="e">
        <f>mergeValue()&amp;"."&amp;mergeValue()&amp;"."&amp;mergeValue()</f>
        <v>#NAME?</v>
      </c>
      <c r="M29" s="320"/>
      <c r="N29" s="318"/>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3"/>
      <c r="BF29" s="353"/>
      <c r="BG29" s="353"/>
      <c r="BH29" s="353"/>
      <c r="BI29" s="353"/>
      <c r="BJ29" s="353"/>
      <c r="BK29" s="353"/>
      <c r="BL29" s="353"/>
      <c r="BM29" s="353"/>
      <c r="BN29" s="353"/>
      <c r="BO29" s="353"/>
      <c r="BP29" s="353"/>
      <c r="BQ29" s="353"/>
      <c r="BR29" s="353"/>
      <c r="BS29" s="353"/>
      <c r="BT29" s="353"/>
      <c r="BU29" s="353"/>
      <c r="BV29" s="353"/>
      <c r="BW29" s="353"/>
      <c r="BX29" s="353"/>
      <c r="BY29" s="353"/>
      <c r="BZ29" s="353"/>
      <c r="CA29" s="353"/>
      <c r="CB29" s="353"/>
      <c r="CC29" s="353"/>
      <c r="CD29" s="353"/>
      <c r="CE29" s="353"/>
      <c r="CF29" s="353"/>
      <c r="CG29" s="353"/>
      <c r="CH29" s="261"/>
    </row>
    <row r="30" spans="1:86" ht="33.75" customHeight="1">
      <c r="A30" s="306"/>
      <c r="B30" s="306"/>
      <c r="C30" s="306"/>
      <c r="D30" s="306">
        <v>1</v>
      </c>
      <c r="E30" s="306"/>
      <c r="F30" s="306"/>
      <c r="G30" s="306"/>
      <c r="H30" s="306"/>
      <c r="I30" s="150"/>
      <c r="J30" s="315"/>
      <c r="K30" s="151"/>
      <c r="L30" s="316" t="e">
        <f>mergeValue()&amp;"."&amp;mergeValue()&amp;"."&amp;mergeValue()&amp;"."&amp;mergeValue()</f>
        <v>#NAME?</v>
      </c>
      <c r="M30" s="321" t="s">
        <v>194</v>
      </c>
      <c r="N30" s="318"/>
      <c r="O30" s="242" t="s">
        <v>34</v>
      </c>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2"/>
      <c r="BO30" s="242"/>
      <c r="BP30" s="242"/>
      <c r="BQ30" s="242"/>
      <c r="BR30" s="242"/>
      <c r="BS30" s="242"/>
      <c r="BT30" s="242"/>
      <c r="BU30" s="242"/>
      <c r="BV30" s="242"/>
      <c r="BW30" s="242"/>
      <c r="BX30" s="242"/>
      <c r="BY30" s="242"/>
      <c r="BZ30" s="242"/>
      <c r="CA30" s="242"/>
      <c r="CB30" s="242"/>
      <c r="CC30" s="242"/>
      <c r="CD30" s="242"/>
      <c r="CE30" s="242"/>
      <c r="CF30" s="242"/>
      <c r="CG30" s="242"/>
      <c r="CH30" s="261" t="s">
        <v>195</v>
      </c>
    </row>
    <row r="31" spans="1:90" ht="33.75" customHeight="1">
      <c r="A31" s="306"/>
      <c r="B31" s="306"/>
      <c r="C31" s="306"/>
      <c r="D31" s="306"/>
      <c r="E31" s="306">
        <v>1</v>
      </c>
      <c r="F31" s="306"/>
      <c r="G31" s="306"/>
      <c r="H31" s="306"/>
      <c r="I31" s="150"/>
      <c r="J31" s="150"/>
      <c r="K31" s="151"/>
      <c r="L31" s="316" t="e">
        <f>mergeValue()&amp;"."&amp;mergeValue()&amp;"."&amp;mergeValue()&amp;"."&amp;mergeValue()&amp;"."&amp;mergeValue()</f>
        <v>#NAME?</v>
      </c>
      <c r="M31" s="322" t="s">
        <v>196</v>
      </c>
      <c r="N31" s="261"/>
      <c r="O31" s="323" t="s">
        <v>206</v>
      </c>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c r="BC31" s="323"/>
      <c r="BD31" s="323"/>
      <c r="BE31" s="323"/>
      <c r="BF31" s="323"/>
      <c r="BG31" s="323"/>
      <c r="BH31" s="323"/>
      <c r="BI31" s="323"/>
      <c r="BJ31" s="323"/>
      <c r="BK31" s="323"/>
      <c r="BL31" s="323"/>
      <c r="BM31" s="323"/>
      <c r="BN31" s="323"/>
      <c r="BO31" s="323"/>
      <c r="BP31" s="323"/>
      <c r="BQ31" s="323"/>
      <c r="BR31" s="323"/>
      <c r="BS31" s="323"/>
      <c r="BT31" s="323"/>
      <c r="BU31" s="323"/>
      <c r="BV31" s="323"/>
      <c r="BW31" s="323"/>
      <c r="BX31" s="323"/>
      <c r="BY31" s="323"/>
      <c r="BZ31" s="323"/>
      <c r="CA31" s="323"/>
      <c r="CB31" s="323"/>
      <c r="CC31" s="323"/>
      <c r="CD31" s="323"/>
      <c r="CE31" s="323"/>
      <c r="CF31" s="323"/>
      <c r="CG31" s="323"/>
      <c r="CH31" s="261" t="s">
        <v>197</v>
      </c>
      <c r="CJ31" s="138" t="e">
        <f>strCheckUnique()</f>
        <v>#NAME?</v>
      </c>
      <c r="CL31" s="138"/>
    </row>
    <row r="32" spans="1:92" ht="66" customHeight="1">
      <c r="A32" s="306"/>
      <c r="B32" s="306"/>
      <c r="C32" s="306"/>
      <c r="D32" s="306"/>
      <c r="E32" s="306"/>
      <c r="F32" s="307">
        <v>1</v>
      </c>
      <c r="G32" s="307"/>
      <c r="H32" s="307"/>
      <c r="I32" s="150"/>
      <c r="J32" s="150"/>
      <c r="K32" s="319"/>
      <c r="L32" s="316" t="e">
        <f>mergeValue()&amp;"."&amp;mergeValue()&amp;"."&amp;mergeValue()&amp;"."&amp;mergeValue()&amp;"."&amp;mergeValue()&amp;"."&amp;mergeValue()</f>
        <v>#NAME?</v>
      </c>
      <c r="M32" s="324"/>
      <c r="N32" s="333"/>
      <c r="O32" s="352">
        <v>17.92</v>
      </c>
      <c r="P32" s="325"/>
      <c r="Q32" s="325"/>
      <c r="R32" s="326" t="s">
        <v>36</v>
      </c>
      <c r="S32" s="327" t="s">
        <v>68</v>
      </c>
      <c r="T32" s="326" t="s">
        <v>207</v>
      </c>
      <c r="U32" s="327" t="s">
        <v>68</v>
      </c>
      <c r="V32" s="352">
        <v>18.64</v>
      </c>
      <c r="W32" s="325"/>
      <c r="X32" s="325"/>
      <c r="Y32" s="326" t="s">
        <v>208</v>
      </c>
      <c r="Z32" s="327" t="s">
        <v>68</v>
      </c>
      <c r="AA32" s="326" t="s">
        <v>209</v>
      </c>
      <c r="AB32" s="327" t="s">
        <v>68</v>
      </c>
      <c r="AC32" s="352">
        <v>18.64</v>
      </c>
      <c r="AD32" s="325"/>
      <c r="AE32" s="325"/>
      <c r="AF32" s="326" t="s">
        <v>210</v>
      </c>
      <c r="AG32" s="327" t="s">
        <v>68</v>
      </c>
      <c r="AH32" s="326" t="s">
        <v>211</v>
      </c>
      <c r="AI32" s="327" t="s">
        <v>68</v>
      </c>
      <c r="AJ32" s="352">
        <v>19.9</v>
      </c>
      <c r="AK32" s="325"/>
      <c r="AL32" s="325"/>
      <c r="AM32" s="326" t="s">
        <v>212</v>
      </c>
      <c r="AN32" s="327" t="s">
        <v>68</v>
      </c>
      <c r="AO32" s="326" t="s">
        <v>213</v>
      </c>
      <c r="AP32" s="327" t="s">
        <v>68</v>
      </c>
      <c r="AQ32" s="352">
        <v>19.9</v>
      </c>
      <c r="AR32" s="325"/>
      <c r="AS32" s="325"/>
      <c r="AT32" s="326" t="s">
        <v>214</v>
      </c>
      <c r="AU32" s="327" t="s">
        <v>68</v>
      </c>
      <c r="AV32" s="326" t="s">
        <v>215</v>
      </c>
      <c r="AW32" s="327" t="s">
        <v>68</v>
      </c>
      <c r="AX32" s="352">
        <v>21.22</v>
      </c>
      <c r="AY32" s="325"/>
      <c r="AZ32" s="325"/>
      <c r="BA32" s="326" t="s">
        <v>216</v>
      </c>
      <c r="BB32" s="327" t="s">
        <v>68</v>
      </c>
      <c r="BC32" s="326" t="s">
        <v>217</v>
      </c>
      <c r="BD32" s="327" t="s">
        <v>68</v>
      </c>
      <c r="BE32" s="352">
        <v>21.22</v>
      </c>
      <c r="BF32" s="325"/>
      <c r="BG32" s="325"/>
      <c r="BH32" s="326" t="s">
        <v>218</v>
      </c>
      <c r="BI32" s="327" t="s">
        <v>68</v>
      </c>
      <c r="BJ32" s="326" t="s">
        <v>219</v>
      </c>
      <c r="BK32" s="327" t="s">
        <v>68</v>
      </c>
      <c r="BL32" s="352">
        <v>22.56</v>
      </c>
      <c r="BM32" s="325"/>
      <c r="BN32" s="325"/>
      <c r="BO32" s="326" t="s">
        <v>220</v>
      </c>
      <c r="BP32" s="327" t="s">
        <v>68</v>
      </c>
      <c r="BQ32" s="326" t="s">
        <v>221</v>
      </c>
      <c r="BR32" s="327" t="s">
        <v>68</v>
      </c>
      <c r="BS32" s="352">
        <v>22.56</v>
      </c>
      <c r="BT32" s="325"/>
      <c r="BU32" s="325"/>
      <c r="BV32" s="326" t="s">
        <v>222</v>
      </c>
      <c r="BW32" s="327" t="s">
        <v>68</v>
      </c>
      <c r="BX32" s="326" t="s">
        <v>223</v>
      </c>
      <c r="BY32" s="327" t="s">
        <v>68</v>
      </c>
      <c r="BZ32" s="352">
        <v>23.98</v>
      </c>
      <c r="CA32" s="325"/>
      <c r="CB32" s="325"/>
      <c r="CC32" s="326" t="s">
        <v>224</v>
      </c>
      <c r="CD32" s="327" t="s">
        <v>68</v>
      </c>
      <c r="CE32" s="326" t="s">
        <v>38</v>
      </c>
      <c r="CF32" s="327" t="s">
        <v>34</v>
      </c>
      <c r="CG32" s="328"/>
      <c r="CH32" s="329" t="s">
        <v>198</v>
      </c>
      <c r="CI32" s="141" t="e">
        <f>strCheckDate()</f>
        <v>#NAME?</v>
      </c>
      <c r="CJ32" s="138"/>
      <c r="CK32" s="138">
        <f>IF(M32="","",M32)</f>
        <v>0</v>
      </c>
      <c r="CL32" s="138"/>
      <c r="CM32" s="138"/>
      <c r="CN32" s="138"/>
    </row>
    <row r="33" spans="1:92" ht="14.25" customHeight="1" hidden="1">
      <c r="A33" s="306"/>
      <c r="B33" s="306"/>
      <c r="C33" s="306"/>
      <c r="D33" s="306"/>
      <c r="E33" s="306"/>
      <c r="F33" s="307"/>
      <c r="G33" s="307"/>
      <c r="H33" s="307"/>
      <c r="I33" s="150"/>
      <c r="J33" s="150"/>
      <c r="K33" s="319"/>
      <c r="L33" s="331"/>
      <c r="M33" s="332"/>
      <c r="N33" s="333"/>
      <c r="O33" s="333"/>
      <c r="P33" s="334"/>
      <c r="Q33" s="335">
        <f>R32&amp;"-"&amp;T32</f>
        <v>0</v>
      </c>
      <c r="R33" s="326"/>
      <c r="S33" s="327"/>
      <c r="T33" s="326"/>
      <c r="U33" s="327"/>
      <c r="V33" s="333"/>
      <c r="W33" s="334"/>
      <c r="X33" s="335">
        <f>Y32&amp;"-"&amp;AA32</f>
        <v>0</v>
      </c>
      <c r="Y33" s="326"/>
      <c r="Z33" s="327"/>
      <c r="AA33" s="326"/>
      <c r="AB33" s="327"/>
      <c r="AC33" s="333"/>
      <c r="AD33" s="334"/>
      <c r="AE33" s="335">
        <f>AF32&amp;"-"&amp;AH32</f>
        <v>0</v>
      </c>
      <c r="AF33" s="326"/>
      <c r="AG33" s="327"/>
      <c r="AH33" s="326"/>
      <c r="AI33" s="327"/>
      <c r="AJ33" s="333"/>
      <c r="AK33" s="334"/>
      <c r="AL33" s="335">
        <f>AM32&amp;"-"&amp;AO32</f>
        <v>0</v>
      </c>
      <c r="AM33" s="326"/>
      <c r="AN33" s="327"/>
      <c r="AO33" s="326"/>
      <c r="AP33" s="327"/>
      <c r="AQ33" s="333"/>
      <c r="AR33" s="334"/>
      <c r="AS33" s="335">
        <f>AT32&amp;"-"&amp;AV32</f>
        <v>0</v>
      </c>
      <c r="AT33" s="326"/>
      <c r="AU33" s="327"/>
      <c r="AV33" s="326"/>
      <c r="AW33" s="327"/>
      <c r="AX33" s="333"/>
      <c r="AY33" s="334"/>
      <c r="AZ33" s="335">
        <f>BA32&amp;"-"&amp;BC32</f>
        <v>0</v>
      </c>
      <c r="BA33" s="326"/>
      <c r="BB33" s="327"/>
      <c r="BC33" s="326"/>
      <c r="BD33" s="327"/>
      <c r="BE33" s="333"/>
      <c r="BF33" s="334"/>
      <c r="BG33" s="335">
        <f>BH32&amp;"-"&amp;BJ32</f>
        <v>0</v>
      </c>
      <c r="BH33" s="326"/>
      <c r="BI33" s="327"/>
      <c r="BJ33" s="326"/>
      <c r="BK33" s="327"/>
      <c r="BL33" s="333"/>
      <c r="BM33" s="334"/>
      <c r="BN33" s="335">
        <f>BO32&amp;"-"&amp;BQ32</f>
        <v>0</v>
      </c>
      <c r="BO33" s="326"/>
      <c r="BP33" s="327"/>
      <c r="BQ33" s="326"/>
      <c r="BR33" s="327"/>
      <c r="BS33" s="333"/>
      <c r="BT33" s="334"/>
      <c r="BU33" s="335">
        <f>BV32&amp;"-"&amp;BX32</f>
        <v>0</v>
      </c>
      <c r="BV33" s="326"/>
      <c r="BW33" s="327"/>
      <c r="BX33" s="326"/>
      <c r="BY33" s="327"/>
      <c r="BZ33" s="333"/>
      <c r="CA33" s="334"/>
      <c r="CB33" s="335">
        <f>CC32&amp;"-"&amp;CE32</f>
        <v>0</v>
      </c>
      <c r="CC33" s="326"/>
      <c r="CD33" s="327"/>
      <c r="CE33" s="326"/>
      <c r="CF33" s="327"/>
      <c r="CG33" s="328"/>
      <c r="CH33" s="329"/>
      <c r="CJ33" s="138"/>
      <c r="CK33" s="138"/>
      <c r="CL33" s="138"/>
      <c r="CM33" s="138"/>
      <c r="CN33" s="138"/>
    </row>
    <row r="34" spans="1:98" s="2" customFormat="1" ht="15" customHeight="1">
      <c r="A34" s="306"/>
      <c r="B34" s="306"/>
      <c r="C34" s="306"/>
      <c r="D34" s="306"/>
      <c r="E34" s="306"/>
      <c r="F34" s="307"/>
      <c r="G34" s="307"/>
      <c r="H34" s="307"/>
      <c r="I34" s="150"/>
      <c r="J34" s="150"/>
      <c r="K34" s="309"/>
      <c r="L34" s="336"/>
      <c r="M34" s="337" t="s">
        <v>199</v>
      </c>
      <c r="N34" s="343"/>
      <c r="O34" s="339"/>
      <c r="P34" s="339"/>
      <c r="Q34" s="339"/>
      <c r="R34" s="338"/>
      <c r="S34" s="174"/>
      <c r="T34" s="174"/>
      <c r="U34" s="174"/>
      <c r="V34" s="339"/>
      <c r="W34" s="339"/>
      <c r="X34" s="339"/>
      <c r="Y34" s="338"/>
      <c r="Z34" s="174"/>
      <c r="AA34" s="174"/>
      <c r="AB34" s="174"/>
      <c r="AC34" s="339"/>
      <c r="AD34" s="339"/>
      <c r="AE34" s="339"/>
      <c r="AF34" s="338"/>
      <c r="AG34" s="174"/>
      <c r="AH34" s="174"/>
      <c r="AI34" s="174"/>
      <c r="AJ34" s="339"/>
      <c r="AK34" s="339"/>
      <c r="AL34" s="339"/>
      <c r="AM34" s="338"/>
      <c r="AN34" s="174"/>
      <c r="AO34" s="174"/>
      <c r="AP34" s="174"/>
      <c r="AQ34" s="339"/>
      <c r="AR34" s="339"/>
      <c r="AS34" s="339"/>
      <c r="AT34" s="338"/>
      <c r="AU34" s="174"/>
      <c r="AV34" s="174"/>
      <c r="AW34" s="174"/>
      <c r="AX34" s="339"/>
      <c r="AY34" s="339"/>
      <c r="AZ34" s="339"/>
      <c r="BA34" s="338"/>
      <c r="BB34" s="174"/>
      <c r="BC34" s="174"/>
      <c r="BD34" s="174"/>
      <c r="BE34" s="339"/>
      <c r="BF34" s="339"/>
      <c r="BG34" s="339"/>
      <c r="BH34" s="338"/>
      <c r="BI34" s="174"/>
      <c r="BJ34" s="174"/>
      <c r="BK34" s="174"/>
      <c r="BL34" s="339"/>
      <c r="BM34" s="339"/>
      <c r="BN34" s="339"/>
      <c r="BO34" s="338"/>
      <c r="BP34" s="174"/>
      <c r="BQ34" s="174"/>
      <c r="BR34" s="174"/>
      <c r="BS34" s="339"/>
      <c r="BT34" s="339"/>
      <c r="BU34" s="339"/>
      <c r="BV34" s="338"/>
      <c r="BW34" s="174"/>
      <c r="BX34" s="174"/>
      <c r="BY34" s="174"/>
      <c r="BZ34" s="339"/>
      <c r="CA34" s="339"/>
      <c r="CB34" s="339"/>
      <c r="CC34" s="338"/>
      <c r="CD34" s="174"/>
      <c r="CE34" s="174"/>
      <c r="CF34" s="174"/>
      <c r="CG34" s="340"/>
      <c r="CH34" s="329"/>
      <c r="CI34" s="341"/>
      <c r="CJ34" s="341"/>
      <c r="CK34" s="341"/>
      <c r="CL34" s="341"/>
      <c r="CM34" s="341"/>
      <c r="CN34" s="341"/>
      <c r="CO34" s="341"/>
      <c r="CP34" s="341"/>
      <c r="CQ34" s="341"/>
      <c r="CR34" s="341"/>
      <c r="CS34" s="341"/>
      <c r="CT34" s="341"/>
    </row>
    <row r="35" spans="1:98" s="2" customFormat="1" ht="14.25">
      <c r="A35" s="306"/>
      <c r="B35" s="306"/>
      <c r="C35" s="306"/>
      <c r="D35" s="306"/>
      <c r="E35" s="307"/>
      <c r="F35" s="306"/>
      <c r="G35" s="306"/>
      <c r="H35" s="306"/>
      <c r="I35" s="150"/>
      <c r="J35" s="342"/>
      <c r="K35" s="309"/>
      <c r="L35" s="336"/>
      <c r="M35" s="343" t="s">
        <v>200</v>
      </c>
      <c r="N35" s="269"/>
      <c r="O35" s="339"/>
      <c r="P35" s="339"/>
      <c r="Q35" s="339"/>
      <c r="R35" s="338"/>
      <c r="S35" s="174"/>
      <c r="T35" s="174"/>
      <c r="U35" s="338"/>
      <c r="V35" s="339"/>
      <c r="W35" s="339"/>
      <c r="X35" s="339"/>
      <c r="Y35" s="338"/>
      <c r="Z35" s="174"/>
      <c r="AA35" s="174"/>
      <c r="AB35" s="338"/>
      <c r="AC35" s="339"/>
      <c r="AD35" s="339"/>
      <c r="AE35" s="339"/>
      <c r="AF35" s="338"/>
      <c r="AG35" s="174"/>
      <c r="AH35" s="174"/>
      <c r="AI35" s="338"/>
      <c r="AJ35" s="339"/>
      <c r="AK35" s="339"/>
      <c r="AL35" s="339"/>
      <c r="AM35" s="338"/>
      <c r="AN35" s="174"/>
      <c r="AO35" s="174"/>
      <c r="AP35" s="338"/>
      <c r="AQ35" s="339"/>
      <c r="AR35" s="339"/>
      <c r="AS35" s="339"/>
      <c r="AT35" s="338"/>
      <c r="AU35" s="174"/>
      <c r="AV35" s="174"/>
      <c r="AW35" s="338"/>
      <c r="AX35" s="339"/>
      <c r="AY35" s="339"/>
      <c r="AZ35" s="339"/>
      <c r="BA35" s="338"/>
      <c r="BB35" s="174"/>
      <c r="BC35" s="174"/>
      <c r="BD35" s="338"/>
      <c r="BE35" s="339"/>
      <c r="BF35" s="339"/>
      <c r="BG35" s="339"/>
      <c r="BH35" s="338"/>
      <c r="BI35" s="174"/>
      <c r="BJ35" s="174"/>
      <c r="BK35" s="338"/>
      <c r="BL35" s="339"/>
      <c r="BM35" s="339"/>
      <c r="BN35" s="339"/>
      <c r="BO35" s="338"/>
      <c r="BP35" s="174"/>
      <c r="BQ35" s="174"/>
      <c r="BR35" s="338"/>
      <c r="BS35" s="339"/>
      <c r="BT35" s="339"/>
      <c r="BU35" s="339"/>
      <c r="BV35" s="338"/>
      <c r="BW35" s="174"/>
      <c r="BX35" s="174"/>
      <c r="BY35" s="338"/>
      <c r="BZ35" s="339"/>
      <c r="CA35" s="339"/>
      <c r="CB35" s="339"/>
      <c r="CC35" s="338"/>
      <c r="CD35" s="174"/>
      <c r="CE35" s="174"/>
      <c r="CF35" s="338"/>
      <c r="CG35" s="174"/>
      <c r="CH35" s="340"/>
      <c r="CI35" s="341"/>
      <c r="CJ35" s="341"/>
      <c r="CK35" s="341"/>
      <c r="CL35" s="341"/>
      <c r="CM35" s="341"/>
      <c r="CN35" s="341"/>
      <c r="CO35" s="341"/>
      <c r="CP35" s="341"/>
      <c r="CQ35" s="341"/>
      <c r="CR35" s="341"/>
      <c r="CS35" s="341"/>
      <c r="CT35" s="341"/>
    </row>
    <row r="36" spans="1:98" s="2" customFormat="1" ht="14.25">
      <c r="A36" s="306"/>
      <c r="B36" s="306"/>
      <c r="C36" s="306"/>
      <c r="D36" s="307"/>
      <c r="E36" s="190"/>
      <c r="F36" s="306"/>
      <c r="G36" s="306"/>
      <c r="H36" s="306"/>
      <c r="I36" s="309"/>
      <c r="J36" s="342"/>
      <c r="K36" s="309"/>
      <c r="L36" s="336"/>
      <c r="M36" s="269" t="s">
        <v>201</v>
      </c>
      <c r="N36" s="344"/>
      <c r="O36" s="339"/>
      <c r="P36" s="339"/>
      <c r="Q36" s="339"/>
      <c r="R36" s="338"/>
      <c r="S36" s="174"/>
      <c r="T36" s="174"/>
      <c r="U36" s="338"/>
      <c r="V36" s="339"/>
      <c r="W36" s="339"/>
      <c r="X36" s="339"/>
      <c r="Y36" s="338"/>
      <c r="Z36" s="174"/>
      <c r="AA36" s="174"/>
      <c r="AB36" s="338"/>
      <c r="AC36" s="339"/>
      <c r="AD36" s="339"/>
      <c r="AE36" s="339"/>
      <c r="AF36" s="338"/>
      <c r="AG36" s="174"/>
      <c r="AH36" s="174"/>
      <c r="AI36" s="338"/>
      <c r="AJ36" s="339"/>
      <c r="AK36" s="339"/>
      <c r="AL36" s="339"/>
      <c r="AM36" s="338"/>
      <c r="AN36" s="174"/>
      <c r="AO36" s="174"/>
      <c r="AP36" s="338"/>
      <c r="AQ36" s="339"/>
      <c r="AR36" s="339"/>
      <c r="AS36" s="339"/>
      <c r="AT36" s="338"/>
      <c r="AU36" s="174"/>
      <c r="AV36" s="174"/>
      <c r="AW36" s="338"/>
      <c r="AX36" s="339"/>
      <c r="AY36" s="339"/>
      <c r="AZ36" s="339"/>
      <c r="BA36" s="338"/>
      <c r="BB36" s="174"/>
      <c r="BC36" s="174"/>
      <c r="BD36" s="338"/>
      <c r="BE36" s="339"/>
      <c r="BF36" s="339"/>
      <c r="BG36" s="339"/>
      <c r="BH36" s="338"/>
      <c r="BI36" s="174"/>
      <c r="BJ36" s="174"/>
      <c r="BK36" s="338"/>
      <c r="BL36" s="339"/>
      <c r="BM36" s="339"/>
      <c r="BN36" s="339"/>
      <c r="BO36" s="338"/>
      <c r="BP36" s="174"/>
      <c r="BQ36" s="174"/>
      <c r="BR36" s="338"/>
      <c r="BS36" s="339"/>
      <c r="BT36" s="339"/>
      <c r="BU36" s="339"/>
      <c r="BV36" s="338"/>
      <c r="BW36" s="174"/>
      <c r="BX36" s="174"/>
      <c r="BY36" s="338"/>
      <c r="BZ36" s="339"/>
      <c r="CA36" s="339"/>
      <c r="CB36" s="339"/>
      <c r="CC36" s="338"/>
      <c r="CD36" s="174"/>
      <c r="CE36" s="174"/>
      <c r="CF36" s="338"/>
      <c r="CG36" s="174"/>
      <c r="CH36" s="340"/>
      <c r="CI36" s="341"/>
      <c r="CJ36" s="341"/>
      <c r="CK36" s="341"/>
      <c r="CL36" s="341"/>
      <c r="CM36" s="341"/>
      <c r="CN36" s="341"/>
      <c r="CO36" s="341"/>
      <c r="CP36" s="341"/>
      <c r="CQ36" s="341"/>
      <c r="CR36" s="341"/>
      <c r="CS36" s="341"/>
      <c r="CT36" s="341"/>
    </row>
    <row r="37" spans="1:86" ht="22.5">
      <c r="A37" s="306"/>
      <c r="B37" s="306">
        <v>3</v>
      </c>
      <c r="C37" s="307"/>
      <c r="D37" s="307"/>
      <c r="E37" s="306"/>
      <c r="F37" s="306"/>
      <c r="G37" s="306"/>
      <c r="H37" s="306"/>
      <c r="I37" s="159"/>
      <c r="J37" s="315"/>
      <c r="K37" s="136"/>
      <c r="L37" s="316" t="e">
        <f>mergeValue()&amp;"."&amp;mergeValue()</f>
        <v>#NAME?</v>
      </c>
      <c r="M37" s="317" t="s">
        <v>86</v>
      </c>
      <c r="N37" s="318"/>
      <c r="O37" s="353">
        <f>IF('Перечень тарифов'!N25="","",""&amp;'Перечень тарифов'!N25&amp;"")</f>
        <v>0</v>
      </c>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3"/>
      <c r="BC37" s="353"/>
      <c r="BD37" s="353"/>
      <c r="BE37" s="353"/>
      <c r="BF37" s="353"/>
      <c r="BG37" s="353"/>
      <c r="BH37" s="353"/>
      <c r="BI37" s="353"/>
      <c r="BJ37" s="353"/>
      <c r="BK37" s="353"/>
      <c r="BL37" s="353"/>
      <c r="BM37" s="353"/>
      <c r="BN37" s="353"/>
      <c r="BO37" s="353"/>
      <c r="BP37" s="353"/>
      <c r="BQ37" s="353"/>
      <c r="BR37" s="353"/>
      <c r="BS37" s="353"/>
      <c r="BT37" s="353"/>
      <c r="BU37" s="353"/>
      <c r="BV37" s="353"/>
      <c r="BW37" s="353"/>
      <c r="BX37" s="353"/>
      <c r="BY37" s="353"/>
      <c r="BZ37" s="353"/>
      <c r="CA37" s="353"/>
      <c r="CB37" s="353"/>
      <c r="CC37" s="353"/>
      <c r="CD37" s="353"/>
      <c r="CE37" s="353"/>
      <c r="CF37" s="353"/>
      <c r="CG37" s="353"/>
      <c r="CH37" s="261" t="s">
        <v>191</v>
      </c>
    </row>
    <row r="38" spans="1:86" ht="14.25" hidden="1">
      <c r="A38" s="306"/>
      <c r="B38" s="306"/>
      <c r="C38" s="306">
        <v>1</v>
      </c>
      <c r="D38" s="307"/>
      <c r="E38" s="306"/>
      <c r="F38" s="306"/>
      <c r="G38" s="306"/>
      <c r="H38" s="306"/>
      <c r="I38" s="319"/>
      <c r="J38" s="315"/>
      <c r="K38" s="151"/>
      <c r="L38" s="316" t="e">
        <f>mergeValue()&amp;"."&amp;mergeValue()&amp;"."&amp;mergeValue()</f>
        <v>#NAME?</v>
      </c>
      <c r="M38" s="320"/>
      <c r="N38" s="318"/>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3"/>
      <c r="AX38" s="353"/>
      <c r="AY38" s="353"/>
      <c r="AZ38" s="353"/>
      <c r="BA38" s="353"/>
      <c r="BB38" s="353"/>
      <c r="BC38" s="353"/>
      <c r="BD38" s="353"/>
      <c r="BE38" s="353"/>
      <c r="BF38" s="353"/>
      <c r="BG38" s="353"/>
      <c r="BH38" s="353"/>
      <c r="BI38" s="353"/>
      <c r="BJ38" s="353"/>
      <c r="BK38" s="353"/>
      <c r="BL38" s="353"/>
      <c r="BM38" s="353"/>
      <c r="BN38" s="353"/>
      <c r="BO38" s="353"/>
      <c r="BP38" s="353"/>
      <c r="BQ38" s="353"/>
      <c r="BR38" s="353"/>
      <c r="BS38" s="353"/>
      <c r="BT38" s="353"/>
      <c r="BU38" s="353"/>
      <c r="BV38" s="353"/>
      <c r="BW38" s="353"/>
      <c r="BX38" s="353"/>
      <c r="BY38" s="353"/>
      <c r="BZ38" s="353"/>
      <c r="CA38" s="353"/>
      <c r="CB38" s="353"/>
      <c r="CC38" s="353"/>
      <c r="CD38" s="353"/>
      <c r="CE38" s="353"/>
      <c r="CF38" s="353"/>
      <c r="CG38" s="353"/>
      <c r="CH38" s="261"/>
    </row>
    <row r="39" spans="1:86" ht="33.75" customHeight="1">
      <c r="A39" s="306"/>
      <c r="B39" s="306"/>
      <c r="C39" s="306"/>
      <c r="D39" s="306">
        <v>1</v>
      </c>
      <c r="E39" s="306"/>
      <c r="F39" s="306"/>
      <c r="G39" s="306"/>
      <c r="H39" s="306"/>
      <c r="I39" s="150"/>
      <c r="J39" s="315"/>
      <c r="K39" s="151"/>
      <c r="L39" s="316" t="e">
        <f>mergeValue()&amp;"."&amp;mergeValue()&amp;"."&amp;mergeValue()&amp;"."&amp;mergeValue()</f>
        <v>#NAME?</v>
      </c>
      <c r="M39" s="321" t="s">
        <v>194</v>
      </c>
      <c r="N39" s="318"/>
      <c r="O39" s="242" t="s">
        <v>34</v>
      </c>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2"/>
      <c r="BR39" s="242"/>
      <c r="BS39" s="242"/>
      <c r="BT39" s="242"/>
      <c r="BU39" s="242"/>
      <c r="BV39" s="242"/>
      <c r="BW39" s="242"/>
      <c r="BX39" s="242"/>
      <c r="BY39" s="242"/>
      <c r="BZ39" s="242"/>
      <c r="CA39" s="242"/>
      <c r="CB39" s="242"/>
      <c r="CC39" s="242"/>
      <c r="CD39" s="242"/>
      <c r="CE39" s="242"/>
      <c r="CF39" s="242"/>
      <c r="CG39" s="242"/>
      <c r="CH39" s="261" t="s">
        <v>195</v>
      </c>
    </row>
    <row r="40" spans="1:90" ht="33.75" customHeight="1">
      <c r="A40" s="306"/>
      <c r="B40" s="306"/>
      <c r="C40" s="306"/>
      <c r="D40" s="306"/>
      <c r="E40" s="306">
        <v>1</v>
      </c>
      <c r="F40" s="306"/>
      <c r="G40" s="306"/>
      <c r="H40" s="306"/>
      <c r="I40" s="150"/>
      <c r="J40" s="150"/>
      <c r="K40" s="151"/>
      <c r="L40" s="316" t="e">
        <f>mergeValue()&amp;"."&amp;mergeValue()&amp;"."&amp;mergeValue()&amp;"."&amp;mergeValue()&amp;"."&amp;mergeValue()</f>
        <v>#NAME?</v>
      </c>
      <c r="M40" s="322" t="s">
        <v>196</v>
      </c>
      <c r="N40" s="261"/>
      <c r="O40" s="323" t="s">
        <v>206</v>
      </c>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3"/>
      <c r="AZ40" s="323"/>
      <c r="BA40" s="323"/>
      <c r="BB40" s="323"/>
      <c r="BC40" s="323"/>
      <c r="BD40" s="323"/>
      <c r="BE40" s="323"/>
      <c r="BF40" s="323"/>
      <c r="BG40" s="323"/>
      <c r="BH40" s="323"/>
      <c r="BI40" s="323"/>
      <c r="BJ40" s="323"/>
      <c r="BK40" s="323"/>
      <c r="BL40" s="323"/>
      <c r="BM40" s="323"/>
      <c r="BN40" s="323"/>
      <c r="BO40" s="323"/>
      <c r="BP40" s="323"/>
      <c r="BQ40" s="323"/>
      <c r="BR40" s="323"/>
      <c r="BS40" s="323"/>
      <c r="BT40" s="323"/>
      <c r="BU40" s="323"/>
      <c r="BV40" s="323"/>
      <c r="BW40" s="323"/>
      <c r="BX40" s="323"/>
      <c r="BY40" s="323"/>
      <c r="BZ40" s="323"/>
      <c r="CA40" s="323"/>
      <c r="CB40" s="323"/>
      <c r="CC40" s="323"/>
      <c r="CD40" s="323"/>
      <c r="CE40" s="323"/>
      <c r="CF40" s="323"/>
      <c r="CG40" s="323"/>
      <c r="CH40" s="261" t="s">
        <v>197</v>
      </c>
      <c r="CJ40" s="138" t="e">
        <f>strCheckUnique()</f>
        <v>#NAME?</v>
      </c>
      <c r="CL40" s="138"/>
    </row>
    <row r="41" spans="1:92" ht="66" customHeight="1">
      <c r="A41" s="306"/>
      <c r="B41" s="306"/>
      <c r="C41" s="306"/>
      <c r="D41" s="306"/>
      <c r="E41" s="306"/>
      <c r="F41" s="307">
        <v>1</v>
      </c>
      <c r="G41" s="307"/>
      <c r="H41" s="307"/>
      <c r="I41" s="150"/>
      <c r="J41" s="150"/>
      <c r="K41" s="319"/>
      <c r="L41" s="316" t="e">
        <f>mergeValue()&amp;"."&amp;mergeValue()&amp;"."&amp;mergeValue()&amp;"."&amp;mergeValue()&amp;"."&amp;mergeValue()&amp;"."&amp;mergeValue()</f>
        <v>#NAME?</v>
      </c>
      <c r="M41" s="324"/>
      <c r="N41" s="333"/>
      <c r="O41" s="352">
        <v>17.92</v>
      </c>
      <c r="P41" s="325"/>
      <c r="Q41" s="325"/>
      <c r="R41" s="326" t="s">
        <v>36</v>
      </c>
      <c r="S41" s="327" t="s">
        <v>68</v>
      </c>
      <c r="T41" s="326" t="s">
        <v>207</v>
      </c>
      <c r="U41" s="327" t="s">
        <v>68</v>
      </c>
      <c r="V41" s="352">
        <v>18.64</v>
      </c>
      <c r="W41" s="325"/>
      <c r="X41" s="325"/>
      <c r="Y41" s="326" t="s">
        <v>208</v>
      </c>
      <c r="Z41" s="327" t="s">
        <v>68</v>
      </c>
      <c r="AA41" s="326" t="s">
        <v>209</v>
      </c>
      <c r="AB41" s="327" t="s">
        <v>68</v>
      </c>
      <c r="AC41" s="352">
        <v>18.64</v>
      </c>
      <c r="AD41" s="325"/>
      <c r="AE41" s="325"/>
      <c r="AF41" s="326" t="s">
        <v>210</v>
      </c>
      <c r="AG41" s="327" t="s">
        <v>68</v>
      </c>
      <c r="AH41" s="326" t="s">
        <v>211</v>
      </c>
      <c r="AI41" s="327" t="s">
        <v>68</v>
      </c>
      <c r="AJ41" s="352">
        <v>19.9</v>
      </c>
      <c r="AK41" s="325"/>
      <c r="AL41" s="325"/>
      <c r="AM41" s="326" t="s">
        <v>212</v>
      </c>
      <c r="AN41" s="327" t="s">
        <v>68</v>
      </c>
      <c r="AO41" s="326" t="s">
        <v>213</v>
      </c>
      <c r="AP41" s="327" t="s">
        <v>68</v>
      </c>
      <c r="AQ41" s="352">
        <v>19.9</v>
      </c>
      <c r="AR41" s="325"/>
      <c r="AS41" s="325"/>
      <c r="AT41" s="326" t="s">
        <v>214</v>
      </c>
      <c r="AU41" s="327" t="s">
        <v>68</v>
      </c>
      <c r="AV41" s="326" t="s">
        <v>215</v>
      </c>
      <c r="AW41" s="327" t="s">
        <v>68</v>
      </c>
      <c r="AX41" s="352">
        <v>21.22</v>
      </c>
      <c r="AY41" s="325"/>
      <c r="AZ41" s="325"/>
      <c r="BA41" s="326" t="s">
        <v>216</v>
      </c>
      <c r="BB41" s="327" t="s">
        <v>68</v>
      </c>
      <c r="BC41" s="326" t="s">
        <v>217</v>
      </c>
      <c r="BD41" s="327" t="s">
        <v>68</v>
      </c>
      <c r="BE41" s="352">
        <v>21.22</v>
      </c>
      <c r="BF41" s="325"/>
      <c r="BG41" s="325"/>
      <c r="BH41" s="326" t="s">
        <v>218</v>
      </c>
      <c r="BI41" s="327" t="s">
        <v>68</v>
      </c>
      <c r="BJ41" s="326" t="s">
        <v>219</v>
      </c>
      <c r="BK41" s="327" t="s">
        <v>68</v>
      </c>
      <c r="BL41" s="352">
        <v>22.56</v>
      </c>
      <c r="BM41" s="325"/>
      <c r="BN41" s="325"/>
      <c r="BO41" s="326" t="s">
        <v>220</v>
      </c>
      <c r="BP41" s="327" t="s">
        <v>68</v>
      </c>
      <c r="BQ41" s="326" t="s">
        <v>221</v>
      </c>
      <c r="BR41" s="327" t="s">
        <v>68</v>
      </c>
      <c r="BS41" s="352">
        <v>22.56</v>
      </c>
      <c r="BT41" s="325"/>
      <c r="BU41" s="325"/>
      <c r="BV41" s="326" t="s">
        <v>222</v>
      </c>
      <c r="BW41" s="327" t="s">
        <v>68</v>
      </c>
      <c r="BX41" s="326" t="s">
        <v>223</v>
      </c>
      <c r="BY41" s="327" t="s">
        <v>68</v>
      </c>
      <c r="BZ41" s="352">
        <v>23.98</v>
      </c>
      <c r="CA41" s="325"/>
      <c r="CB41" s="325"/>
      <c r="CC41" s="326" t="s">
        <v>224</v>
      </c>
      <c r="CD41" s="327" t="s">
        <v>68</v>
      </c>
      <c r="CE41" s="326" t="s">
        <v>38</v>
      </c>
      <c r="CF41" s="327" t="s">
        <v>34</v>
      </c>
      <c r="CG41" s="328"/>
      <c r="CH41" s="329" t="s">
        <v>198</v>
      </c>
      <c r="CI41" s="141" t="e">
        <f>strCheckDate()</f>
        <v>#NAME?</v>
      </c>
      <c r="CJ41" s="138"/>
      <c r="CK41" s="138">
        <f>IF(M41="","",M41)</f>
        <v>0</v>
      </c>
      <c r="CL41" s="138"/>
      <c r="CM41" s="138"/>
      <c r="CN41" s="138"/>
    </row>
    <row r="42" spans="1:92" ht="14.25" customHeight="1" hidden="1">
      <c r="A42" s="306"/>
      <c r="B42" s="306"/>
      <c r="C42" s="306"/>
      <c r="D42" s="306"/>
      <c r="E42" s="306"/>
      <c r="F42" s="307"/>
      <c r="G42" s="307"/>
      <c r="H42" s="307"/>
      <c r="I42" s="150"/>
      <c r="J42" s="150"/>
      <c r="K42" s="319"/>
      <c r="L42" s="331"/>
      <c r="M42" s="332"/>
      <c r="N42" s="333"/>
      <c r="O42" s="333"/>
      <c r="P42" s="334"/>
      <c r="Q42" s="335">
        <f>R41&amp;"-"&amp;T41</f>
        <v>0</v>
      </c>
      <c r="R42" s="326"/>
      <c r="S42" s="327"/>
      <c r="T42" s="326"/>
      <c r="U42" s="327"/>
      <c r="V42" s="333"/>
      <c r="W42" s="334"/>
      <c r="X42" s="335">
        <f>Y41&amp;"-"&amp;AA41</f>
        <v>0</v>
      </c>
      <c r="Y42" s="326"/>
      <c r="Z42" s="327"/>
      <c r="AA42" s="326"/>
      <c r="AB42" s="327"/>
      <c r="AC42" s="333"/>
      <c r="AD42" s="334"/>
      <c r="AE42" s="335">
        <f>AF41&amp;"-"&amp;AH41</f>
        <v>0</v>
      </c>
      <c r="AF42" s="326"/>
      <c r="AG42" s="327"/>
      <c r="AH42" s="326"/>
      <c r="AI42" s="327"/>
      <c r="AJ42" s="333"/>
      <c r="AK42" s="334"/>
      <c r="AL42" s="335">
        <f>AM41&amp;"-"&amp;AO41</f>
        <v>0</v>
      </c>
      <c r="AM42" s="326"/>
      <c r="AN42" s="327"/>
      <c r="AO42" s="326"/>
      <c r="AP42" s="327"/>
      <c r="AQ42" s="333"/>
      <c r="AR42" s="334"/>
      <c r="AS42" s="335">
        <f>AT41&amp;"-"&amp;AV41</f>
        <v>0</v>
      </c>
      <c r="AT42" s="326"/>
      <c r="AU42" s="327"/>
      <c r="AV42" s="326"/>
      <c r="AW42" s="327"/>
      <c r="AX42" s="333"/>
      <c r="AY42" s="334"/>
      <c r="AZ42" s="335">
        <f>BA41&amp;"-"&amp;BC41</f>
        <v>0</v>
      </c>
      <c r="BA42" s="326"/>
      <c r="BB42" s="327"/>
      <c r="BC42" s="326"/>
      <c r="BD42" s="327"/>
      <c r="BE42" s="333"/>
      <c r="BF42" s="334"/>
      <c r="BG42" s="335">
        <f>BH41&amp;"-"&amp;BJ41</f>
        <v>0</v>
      </c>
      <c r="BH42" s="326"/>
      <c r="BI42" s="327"/>
      <c r="BJ42" s="326"/>
      <c r="BK42" s="327"/>
      <c r="BL42" s="333"/>
      <c r="BM42" s="334"/>
      <c r="BN42" s="335">
        <f>BO41&amp;"-"&amp;BQ41</f>
        <v>0</v>
      </c>
      <c r="BO42" s="326"/>
      <c r="BP42" s="327"/>
      <c r="BQ42" s="326"/>
      <c r="BR42" s="327"/>
      <c r="BS42" s="333"/>
      <c r="BT42" s="334"/>
      <c r="BU42" s="335">
        <f>BV41&amp;"-"&amp;BX41</f>
        <v>0</v>
      </c>
      <c r="BV42" s="326"/>
      <c r="BW42" s="327"/>
      <c r="BX42" s="326"/>
      <c r="BY42" s="327"/>
      <c r="BZ42" s="333"/>
      <c r="CA42" s="334"/>
      <c r="CB42" s="335">
        <f>CC41&amp;"-"&amp;CE41</f>
        <v>0</v>
      </c>
      <c r="CC42" s="326"/>
      <c r="CD42" s="327"/>
      <c r="CE42" s="326"/>
      <c r="CF42" s="327"/>
      <c r="CG42" s="328"/>
      <c r="CH42" s="329"/>
      <c r="CJ42" s="138"/>
      <c r="CK42" s="138"/>
      <c r="CL42" s="138"/>
      <c r="CM42" s="138"/>
      <c r="CN42" s="138"/>
    </row>
    <row r="43" spans="1:98" s="2" customFormat="1" ht="15" customHeight="1">
      <c r="A43" s="306"/>
      <c r="B43" s="306"/>
      <c r="C43" s="306"/>
      <c r="D43" s="306"/>
      <c r="E43" s="306"/>
      <c r="F43" s="307"/>
      <c r="G43" s="307"/>
      <c r="H43" s="307"/>
      <c r="I43" s="150"/>
      <c r="J43" s="150"/>
      <c r="K43" s="309"/>
      <c r="L43" s="336"/>
      <c r="M43" s="337" t="s">
        <v>199</v>
      </c>
      <c r="N43" s="343"/>
      <c r="O43" s="339"/>
      <c r="P43" s="339"/>
      <c r="Q43" s="339"/>
      <c r="R43" s="338"/>
      <c r="S43" s="174"/>
      <c r="T43" s="174"/>
      <c r="U43" s="174"/>
      <c r="V43" s="339"/>
      <c r="W43" s="339"/>
      <c r="X43" s="339"/>
      <c r="Y43" s="338"/>
      <c r="Z43" s="174"/>
      <c r="AA43" s="174"/>
      <c r="AB43" s="174"/>
      <c r="AC43" s="339"/>
      <c r="AD43" s="339"/>
      <c r="AE43" s="339"/>
      <c r="AF43" s="338"/>
      <c r="AG43" s="174"/>
      <c r="AH43" s="174"/>
      <c r="AI43" s="174"/>
      <c r="AJ43" s="339"/>
      <c r="AK43" s="339"/>
      <c r="AL43" s="339"/>
      <c r="AM43" s="338"/>
      <c r="AN43" s="174"/>
      <c r="AO43" s="174"/>
      <c r="AP43" s="174"/>
      <c r="AQ43" s="339"/>
      <c r="AR43" s="339"/>
      <c r="AS43" s="339"/>
      <c r="AT43" s="338"/>
      <c r="AU43" s="174"/>
      <c r="AV43" s="174"/>
      <c r="AW43" s="174"/>
      <c r="AX43" s="339"/>
      <c r="AY43" s="339"/>
      <c r="AZ43" s="339"/>
      <c r="BA43" s="338"/>
      <c r="BB43" s="174"/>
      <c r="BC43" s="174"/>
      <c r="BD43" s="174"/>
      <c r="BE43" s="339"/>
      <c r="BF43" s="339"/>
      <c r="BG43" s="339"/>
      <c r="BH43" s="338"/>
      <c r="BI43" s="174"/>
      <c r="BJ43" s="174"/>
      <c r="BK43" s="174"/>
      <c r="BL43" s="339"/>
      <c r="BM43" s="339"/>
      <c r="BN43" s="339"/>
      <c r="BO43" s="338"/>
      <c r="BP43" s="174"/>
      <c r="BQ43" s="174"/>
      <c r="BR43" s="174"/>
      <c r="BS43" s="339"/>
      <c r="BT43" s="339"/>
      <c r="BU43" s="339"/>
      <c r="BV43" s="338"/>
      <c r="BW43" s="174"/>
      <c r="BX43" s="174"/>
      <c r="BY43" s="174"/>
      <c r="BZ43" s="339"/>
      <c r="CA43" s="339"/>
      <c r="CB43" s="339"/>
      <c r="CC43" s="338"/>
      <c r="CD43" s="174"/>
      <c r="CE43" s="174"/>
      <c r="CF43" s="174"/>
      <c r="CG43" s="340"/>
      <c r="CH43" s="329"/>
      <c r="CI43" s="341"/>
      <c r="CJ43" s="341"/>
      <c r="CK43" s="341"/>
      <c r="CL43" s="341"/>
      <c r="CM43" s="341"/>
      <c r="CN43" s="341"/>
      <c r="CO43" s="341"/>
      <c r="CP43" s="341"/>
      <c r="CQ43" s="341"/>
      <c r="CR43" s="341"/>
      <c r="CS43" s="341"/>
      <c r="CT43" s="341"/>
    </row>
    <row r="44" spans="1:98" s="2" customFormat="1" ht="14.25">
      <c r="A44" s="306"/>
      <c r="B44" s="306"/>
      <c r="C44" s="306"/>
      <c r="D44" s="306"/>
      <c r="E44" s="307"/>
      <c r="F44" s="306"/>
      <c r="G44" s="306"/>
      <c r="H44" s="306"/>
      <c r="I44" s="150"/>
      <c r="J44" s="342"/>
      <c r="K44" s="309"/>
      <c r="L44" s="336"/>
      <c r="M44" s="343" t="s">
        <v>200</v>
      </c>
      <c r="N44" s="269"/>
      <c r="O44" s="339"/>
      <c r="P44" s="339"/>
      <c r="Q44" s="339"/>
      <c r="R44" s="338"/>
      <c r="S44" s="174"/>
      <c r="T44" s="174"/>
      <c r="U44" s="338"/>
      <c r="V44" s="339"/>
      <c r="W44" s="339"/>
      <c r="X44" s="339"/>
      <c r="Y44" s="338"/>
      <c r="Z44" s="174"/>
      <c r="AA44" s="174"/>
      <c r="AB44" s="338"/>
      <c r="AC44" s="339"/>
      <c r="AD44" s="339"/>
      <c r="AE44" s="339"/>
      <c r="AF44" s="338"/>
      <c r="AG44" s="174"/>
      <c r="AH44" s="174"/>
      <c r="AI44" s="338"/>
      <c r="AJ44" s="339"/>
      <c r="AK44" s="339"/>
      <c r="AL44" s="339"/>
      <c r="AM44" s="338"/>
      <c r="AN44" s="174"/>
      <c r="AO44" s="174"/>
      <c r="AP44" s="338"/>
      <c r="AQ44" s="339"/>
      <c r="AR44" s="339"/>
      <c r="AS44" s="339"/>
      <c r="AT44" s="338"/>
      <c r="AU44" s="174"/>
      <c r="AV44" s="174"/>
      <c r="AW44" s="338"/>
      <c r="AX44" s="339"/>
      <c r="AY44" s="339"/>
      <c r="AZ44" s="339"/>
      <c r="BA44" s="338"/>
      <c r="BB44" s="174"/>
      <c r="BC44" s="174"/>
      <c r="BD44" s="338"/>
      <c r="BE44" s="339"/>
      <c r="BF44" s="339"/>
      <c r="BG44" s="339"/>
      <c r="BH44" s="338"/>
      <c r="BI44" s="174"/>
      <c r="BJ44" s="174"/>
      <c r="BK44" s="338"/>
      <c r="BL44" s="339"/>
      <c r="BM44" s="339"/>
      <c r="BN44" s="339"/>
      <c r="BO44" s="338"/>
      <c r="BP44" s="174"/>
      <c r="BQ44" s="174"/>
      <c r="BR44" s="338"/>
      <c r="BS44" s="339"/>
      <c r="BT44" s="339"/>
      <c r="BU44" s="339"/>
      <c r="BV44" s="338"/>
      <c r="BW44" s="174"/>
      <c r="BX44" s="174"/>
      <c r="BY44" s="338"/>
      <c r="BZ44" s="339"/>
      <c r="CA44" s="339"/>
      <c r="CB44" s="339"/>
      <c r="CC44" s="338"/>
      <c r="CD44" s="174"/>
      <c r="CE44" s="174"/>
      <c r="CF44" s="338"/>
      <c r="CG44" s="174"/>
      <c r="CH44" s="340"/>
      <c r="CI44" s="341"/>
      <c r="CJ44" s="341"/>
      <c r="CK44" s="341"/>
      <c r="CL44" s="341"/>
      <c r="CM44" s="341"/>
      <c r="CN44" s="341"/>
      <c r="CO44" s="341"/>
      <c r="CP44" s="341"/>
      <c r="CQ44" s="341"/>
      <c r="CR44" s="341"/>
      <c r="CS44" s="341"/>
      <c r="CT44" s="341"/>
    </row>
    <row r="45" spans="1:98" s="2" customFormat="1" ht="14.25">
      <c r="A45" s="306"/>
      <c r="B45" s="306"/>
      <c r="C45" s="306"/>
      <c r="D45" s="307"/>
      <c r="E45" s="190"/>
      <c r="F45" s="306"/>
      <c r="G45" s="306"/>
      <c r="H45" s="306"/>
      <c r="I45" s="309"/>
      <c r="J45" s="342"/>
      <c r="K45" s="309"/>
      <c r="L45" s="336"/>
      <c r="M45" s="269" t="s">
        <v>201</v>
      </c>
      <c r="N45" s="344"/>
      <c r="O45" s="339"/>
      <c r="P45" s="339"/>
      <c r="Q45" s="339"/>
      <c r="R45" s="338"/>
      <c r="S45" s="174"/>
      <c r="T45" s="174"/>
      <c r="U45" s="338"/>
      <c r="V45" s="339"/>
      <c r="W45" s="339"/>
      <c r="X45" s="339"/>
      <c r="Y45" s="338"/>
      <c r="Z45" s="174"/>
      <c r="AA45" s="174"/>
      <c r="AB45" s="338"/>
      <c r="AC45" s="339"/>
      <c r="AD45" s="339"/>
      <c r="AE45" s="339"/>
      <c r="AF45" s="338"/>
      <c r="AG45" s="174"/>
      <c r="AH45" s="174"/>
      <c r="AI45" s="338"/>
      <c r="AJ45" s="339"/>
      <c r="AK45" s="339"/>
      <c r="AL45" s="339"/>
      <c r="AM45" s="338"/>
      <c r="AN45" s="174"/>
      <c r="AO45" s="174"/>
      <c r="AP45" s="338"/>
      <c r="AQ45" s="339"/>
      <c r="AR45" s="339"/>
      <c r="AS45" s="339"/>
      <c r="AT45" s="338"/>
      <c r="AU45" s="174"/>
      <c r="AV45" s="174"/>
      <c r="AW45" s="338"/>
      <c r="AX45" s="339"/>
      <c r="AY45" s="339"/>
      <c r="AZ45" s="339"/>
      <c r="BA45" s="338"/>
      <c r="BB45" s="174"/>
      <c r="BC45" s="174"/>
      <c r="BD45" s="338"/>
      <c r="BE45" s="339"/>
      <c r="BF45" s="339"/>
      <c r="BG45" s="339"/>
      <c r="BH45" s="338"/>
      <c r="BI45" s="174"/>
      <c r="BJ45" s="174"/>
      <c r="BK45" s="338"/>
      <c r="BL45" s="339"/>
      <c r="BM45" s="339"/>
      <c r="BN45" s="339"/>
      <c r="BO45" s="338"/>
      <c r="BP45" s="174"/>
      <c r="BQ45" s="174"/>
      <c r="BR45" s="338"/>
      <c r="BS45" s="339"/>
      <c r="BT45" s="339"/>
      <c r="BU45" s="339"/>
      <c r="BV45" s="338"/>
      <c r="BW45" s="174"/>
      <c r="BX45" s="174"/>
      <c r="BY45" s="338"/>
      <c r="BZ45" s="339"/>
      <c r="CA45" s="339"/>
      <c r="CB45" s="339"/>
      <c r="CC45" s="338"/>
      <c r="CD45" s="174"/>
      <c r="CE45" s="174"/>
      <c r="CF45" s="338"/>
      <c r="CG45" s="174"/>
      <c r="CH45" s="340"/>
      <c r="CI45" s="341"/>
      <c r="CJ45" s="341"/>
      <c r="CK45" s="341"/>
      <c r="CL45" s="341"/>
      <c r="CM45" s="341"/>
      <c r="CN45" s="341"/>
      <c r="CO45" s="341"/>
      <c r="CP45" s="341"/>
      <c r="CQ45" s="341"/>
      <c r="CR45" s="341"/>
      <c r="CS45" s="341"/>
      <c r="CT45" s="341"/>
    </row>
    <row r="46" spans="1:86" ht="22.5">
      <c r="A46" s="306"/>
      <c r="B46" s="306">
        <v>4</v>
      </c>
      <c r="C46" s="307"/>
      <c r="D46" s="307"/>
      <c r="E46" s="306"/>
      <c r="F46" s="306"/>
      <c r="G46" s="306"/>
      <c r="H46" s="306"/>
      <c r="I46" s="159"/>
      <c r="J46" s="315"/>
      <c r="K46" s="136"/>
      <c r="L46" s="316" t="e">
        <f>mergeValue()&amp;"."&amp;mergeValue()</f>
        <v>#NAME?</v>
      </c>
      <c r="M46" s="317" t="s">
        <v>86</v>
      </c>
      <c r="N46" s="318"/>
      <c r="O46" s="353">
        <f>IF('Перечень тарифов'!N27="","",""&amp;'Перечень тарифов'!N27&amp;"")</f>
        <v>0</v>
      </c>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3"/>
      <c r="AU46" s="353"/>
      <c r="AV46" s="353"/>
      <c r="AW46" s="353"/>
      <c r="AX46" s="353"/>
      <c r="AY46" s="353"/>
      <c r="AZ46" s="353"/>
      <c r="BA46" s="353"/>
      <c r="BB46" s="353"/>
      <c r="BC46" s="353"/>
      <c r="BD46" s="353"/>
      <c r="BE46" s="353"/>
      <c r="BF46" s="353"/>
      <c r="BG46" s="353"/>
      <c r="BH46" s="353"/>
      <c r="BI46" s="353"/>
      <c r="BJ46" s="353"/>
      <c r="BK46" s="353"/>
      <c r="BL46" s="353"/>
      <c r="BM46" s="353"/>
      <c r="BN46" s="353"/>
      <c r="BO46" s="353"/>
      <c r="BP46" s="353"/>
      <c r="BQ46" s="353"/>
      <c r="BR46" s="353"/>
      <c r="BS46" s="353"/>
      <c r="BT46" s="353"/>
      <c r="BU46" s="353"/>
      <c r="BV46" s="353"/>
      <c r="BW46" s="353"/>
      <c r="BX46" s="353"/>
      <c r="BY46" s="353"/>
      <c r="BZ46" s="353"/>
      <c r="CA46" s="353"/>
      <c r="CB46" s="353"/>
      <c r="CC46" s="353"/>
      <c r="CD46" s="353"/>
      <c r="CE46" s="353"/>
      <c r="CF46" s="353"/>
      <c r="CG46" s="353"/>
      <c r="CH46" s="261" t="s">
        <v>191</v>
      </c>
    </row>
    <row r="47" spans="1:86" ht="14.25" hidden="1">
      <c r="A47" s="306"/>
      <c r="B47" s="306"/>
      <c r="C47" s="306">
        <v>1</v>
      </c>
      <c r="D47" s="307"/>
      <c r="E47" s="306"/>
      <c r="F47" s="306"/>
      <c r="G47" s="306"/>
      <c r="H47" s="306"/>
      <c r="I47" s="319"/>
      <c r="J47" s="315"/>
      <c r="K47" s="151"/>
      <c r="L47" s="316" t="e">
        <f>mergeValue()&amp;"."&amp;mergeValue()&amp;"."&amp;mergeValue()</f>
        <v>#NAME?</v>
      </c>
      <c r="M47" s="320"/>
      <c r="N47" s="318"/>
      <c r="O47" s="353"/>
      <c r="P47" s="353"/>
      <c r="Q47" s="353"/>
      <c r="R47" s="353"/>
      <c r="S47" s="353"/>
      <c r="T47" s="353"/>
      <c r="U47" s="353"/>
      <c r="V47" s="353"/>
      <c r="W47" s="353"/>
      <c r="X47" s="353"/>
      <c r="Y47" s="353"/>
      <c r="Z47" s="353"/>
      <c r="AA47" s="353"/>
      <c r="AB47" s="353"/>
      <c r="AC47" s="353"/>
      <c r="AD47" s="353"/>
      <c r="AE47" s="353"/>
      <c r="AF47" s="353"/>
      <c r="AG47" s="353"/>
      <c r="AH47" s="353"/>
      <c r="AI47" s="353"/>
      <c r="AJ47" s="353"/>
      <c r="AK47" s="353"/>
      <c r="AL47" s="353"/>
      <c r="AM47" s="353"/>
      <c r="AN47" s="353"/>
      <c r="AO47" s="353"/>
      <c r="AP47" s="353"/>
      <c r="AQ47" s="353"/>
      <c r="AR47" s="353"/>
      <c r="AS47" s="353"/>
      <c r="AT47" s="353"/>
      <c r="AU47" s="353"/>
      <c r="AV47" s="353"/>
      <c r="AW47" s="353"/>
      <c r="AX47" s="353"/>
      <c r="AY47" s="353"/>
      <c r="AZ47" s="353"/>
      <c r="BA47" s="353"/>
      <c r="BB47" s="353"/>
      <c r="BC47" s="353"/>
      <c r="BD47" s="353"/>
      <c r="BE47" s="353"/>
      <c r="BF47" s="353"/>
      <c r="BG47" s="353"/>
      <c r="BH47" s="353"/>
      <c r="BI47" s="353"/>
      <c r="BJ47" s="353"/>
      <c r="BK47" s="353"/>
      <c r="BL47" s="353"/>
      <c r="BM47" s="353"/>
      <c r="BN47" s="353"/>
      <c r="BO47" s="353"/>
      <c r="BP47" s="353"/>
      <c r="BQ47" s="353"/>
      <c r="BR47" s="353"/>
      <c r="BS47" s="353"/>
      <c r="BT47" s="353"/>
      <c r="BU47" s="353"/>
      <c r="BV47" s="353"/>
      <c r="BW47" s="353"/>
      <c r="BX47" s="353"/>
      <c r="BY47" s="353"/>
      <c r="BZ47" s="353"/>
      <c r="CA47" s="353"/>
      <c r="CB47" s="353"/>
      <c r="CC47" s="353"/>
      <c r="CD47" s="353"/>
      <c r="CE47" s="353"/>
      <c r="CF47" s="353"/>
      <c r="CG47" s="353"/>
      <c r="CH47" s="261"/>
    </row>
    <row r="48" spans="1:86" ht="33.75" customHeight="1">
      <c r="A48" s="306"/>
      <c r="B48" s="306"/>
      <c r="C48" s="306"/>
      <c r="D48" s="306">
        <v>1</v>
      </c>
      <c r="E48" s="306"/>
      <c r="F48" s="306"/>
      <c r="G48" s="306"/>
      <c r="H48" s="306"/>
      <c r="I48" s="150"/>
      <c r="J48" s="315"/>
      <c r="K48" s="151"/>
      <c r="L48" s="316" t="e">
        <f>mergeValue()&amp;"."&amp;mergeValue()&amp;"."&amp;mergeValue()&amp;"."&amp;mergeValue()</f>
        <v>#NAME?</v>
      </c>
      <c r="M48" s="321" t="s">
        <v>194</v>
      </c>
      <c r="N48" s="318"/>
      <c r="O48" s="242" t="s">
        <v>34</v>
      </c>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2"/>
      <c r="BR48" s="242"/>
      <c r="BS48" s="242"/>
      <c r="BT48" s="242"/>
      <c r="BU48" s="242"/>
      <c r="BV48" s="242"/>
      <c r="BW48" s="242"/>
      <c r="BX48" s="242"/>
      <c r="BY48" s="242"/>
      <c r="BZ48" s="242"/>
      <c r="CA48" s="242"/>
      <c r="CB48" s="242"/>
      <c r="CC48" s="242"/>
      <c r="CD48" s="242"/>
      <c r="CE48" s="242"/>
      <c r="CF48" s="242"/>
      <c r="CG48" s="242"/>
      <c r="CH48" s="261" t="s">
        <v>195</v>
      </c>
    </row>
    <row r="49" spans="1:90" ht="33.75" customHeight="1">
      <c r="A49" s="306"/>
      <c r="B49" s="306"/>
      <c r="C49" s="306"/>
      <c r="D49" s="306"/>
      <c r="E49" s="306">
        <v>1</v>
      </c>
      <c r="F49" s="306"/>
      <c r="G49" s="306"/>
      <c r="H49" s="306"/>
      <c r="I49" s="150"/>
      <c r="J49" s="150"/>
      <c r="K49" s="151"/>
      <c r="L49" s="316" t="e">
        <f>mergeValue()&amp;"."&amp;mergeValue()&amp;"."&amp;mergeValue()&amp;"."&amp;mergeValue()&amp;"."&amp;mergeValue()</f>
        <v>#NAME?</v>
      </c>
      <c r="M49" s="322" t="s">
        <v>196</v>
      </c>
      <c r="N49" s="261"/>
      <c r="O49" s="323" t="s">
        <v>206</v>
      </c>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323"/>
      <c r="AQ49" s="323"/>
      <c r="AR49" s="323"/>
      <c r="AS49" s="323"/>
      <c r="AT49" s="323"/>
      <c r="AU49" s="323"/>
      <c r="AV49" s="323"/>
      <c r="AW49" s="323"/>
      <c r="AX49" s="323"/>
      <c r="AY49" s="323"/>
      <c r="AZ49" s="323"/>
      <c r="BA49" s="323"/>
      <c r="BB49" s="323"/>
      <c r="BC49" s="323"/>
      <c r="BD49" s="323"/>
      <c r="BE49" s="323"/>
      <c r="BF49" s="323"/>
      <c r="BG49" s="323"/>
      <c r="BH49" s="323"/>
      <c r="BI49" s="323"/>
      <c r="BJ49" s="323"/>
      <c r="BK49" s="323"/>
      <c r="BL49" s="323"/>
      <c r="BM49" s="323"/>
      <c r="BN49" s="323"/>
      <c r="BO49" s="323"/>
      <c r="BP49" s="323"/>
      <c r="BQ49" s="323"/>
      <c r="BR49" s="323"/>
      <c r="BS49" s="323"/>
      <c r="BT49" s="323"/>
      <c r="BU49" s="323"/>
      <c r="BV49" s="323"/>
      <c r="BW49" s="323"/>
      <c r="BX49" s="323"/>
      <c r="BY49" s="323"/>
      <c r="BZ49" s="323"/>
      <c r="CA49" s="323"/>
      <c r="CB49" s="323"/>
      <c r="CC49" s="323"/>
      <c r="CD49" s="323"/>
      <c r="CE49" s="323"/>
      <c r="CF49" s="323"/>
      <c r="CG49" s="323"/>
      <c r="CH49" s="261" t="s">
        <v>197</v>
      </c>
      <c r="CJ49" s="138" t="e">
        <f>strCheckUnique()</f>
        <v>#NAME?</v>
      </c>
      <c r="CL49" s="138"/>
    </row>
    <row r="50" spans="1:92" ht="66" customHeight="1">
      <c r="A50" s="306"/>
      <c r="B50" s="306"/>
      <c r="C50" s="306"/>
      <c r="D50" s="306"/>
      <c r="E50" s="306"/>
      <c r="F50" s="307">
        <v>1</v>
      </c>
      <c r="G50" s="307"/>
      <c r="H50" s="307"/>
      <c r="I50" s="150"/>
      <c r="J50" s="150"/>
      <c r="K50" s="319"/>
      <c r="L50" s="316" t="e">
        <f>mergeValue()&amp;"."&amp;mergeValue()&amp;"."&amp;mergeValue()&amp;"."&amp;mergeValue()&amp;"."&amp;mergeValue()&amp;"."&amp;mergeValue()</f>
        <v>#NAME?</v>
      </c>
      <c r="M50" s="324"/>
      <c r="N50" s="333"/>
      <c r="O50" s="352">
        <v>17.92</v>
      </c>
      <c r="P50" s="325"/>
      <c r="Q50" s="325"/>
      <c r="R50" s="326" t="s">
        <v>36</v>
      </c>
      <c r="S50" s="327" t="s">
        <v>68</v>
      </c>
      <c r="T50" s="326" t="s">
        <v>207</v>
      </c>
      <c r="U50" s="327" t="s">
        <v>68</v>
      </c>
      <c r="V50" s="352">
        <v>18.64</v>
      </c>
      <c r="W50" s="325"/>
      <c r="X50" s="325"/>
      <c r="Y50" s="326" t="s">
        <v>208</v>
      </c>
      <c r="Z50" s="327" t="s">
        <v>68</v>
      </c>
      <c r="AA50" s="326" t="s">
        <v>209</v>
      </c>
      <c r="AB50" s="327" t="s">
        <v>68</v>
      </c>
      <c r="AC50" s="352">
        <v>18.64</v>
      </c>
      <c r="AD50" s="325"/>
      <c r="AE50" s="325"/>
      <c r="AF50" s="326" t="s">
        <v>210</v>
      </c>
      <c r="AG50" s="327" t="s">
        <v>68</v>
      </c>
      <c r="AH50" s="326" t="s">
        <v>211</v>
      </c>
      <c r="AI50" s="327" t="s">
        <v>68</v>
      </c>
      <c r="AJ50" s="352">
        <v>19.9</v>
      </c>
      <c r="AK50" s="325"/>
      <c r="AL50" s="325"/>
      <c r="AM50" s="326" t="s">
        <v>212</v>
      </c>
      <c r="AN50" s="327" t="s">
        <v>68</v>
      </c>
      <c r="AO50" s="326" t="s">
        <v>213</v>
      </c>
      <c r="AP50" s="327" t="s">
        <v>68</v>
      </c>
      <c r="AQ50" s="352">
        <v>19.9</v>
      </c>
      <c r="AR50" s="325"/>
      <c r="AS50" s="325"/>
      <c r="AT50" s="326" t="s">
        <v>214</v>
      </c>
      <c r="AU50" s="327" t="s">
        <v>68</v>
      </c>
      <c r="AV50" s="326" t="s">
        <v>215</v>
      </c>
      <c r="AW50" s="327" t="s">
        <v>68</v>
      </c>
      <c r="AX50" s="352">
        <v>21.22</v>
      </c>
      <c r="AY50" s="325"/>
      <c r="AZ50" s="325"/>
      <c r="BA50" s="326" t="s">
        <v>216</v>
      </c>
      <c r="BB50" s="327" t="s">
        <v>68</v>
      </c>
      <c r="BC50" s="326" t="s">
        <v>217</v>
      </c>
      <c r="BD50" s="327" t="s">
        <v>68</v>
      </c>
      <c r="BE50" s="352">
        <v>21.22</v>
      </c>
      <c r="BF50" s="325"/>
      <c r="BG50" s="325"/>
      <c r="BH50" s="326" t="s">
        <v>218</v>
      </c>
      <c r="BI50" s="327" t="s">
        <v>68</v>
      </c>
      <c r="BJ50" s="326" t="s">
        <v>219</v>
      </c>
      <c r="BK50" s="327" t="s">
        <v>68</v>
      </c>
      <c r="BL50" s="352">
        <v>22.56</v>
      </c>
      <c r="BM50" s="325"/>
      <c r="BN50" s="325"/>
      <c r="BO50" s="326" t="s">
        <v>220</v>
      </c>
      <c r="BP50" s="327" t="s">
        <v>68</v>
      </c>
      <c r="BQ50" s="326" t="s">
        <v>221</v>
      </c>
      <c r="BR50" s="327" t="s">
        <v>68</v>
      </c>
      <c r="BS50" s="352">
        <v>22.56</v>
      </c>
      <c r="BT50" s="325"/>
      <c r="BU50" s="325"/>
      <c r="BV50" s="326" t="s">
        <v>222</v>
      </c>
      <c r="BW50" s="327" t="s">
        <v>68</v>
      </c>
      <c r="BX50" s="326" t="s">
        <v>223</v>
      </c>
      <c r="BY50" s="327" t="s">
        <v>68</v>
      </c>
      <c r="BZ50" s="352">
        <v>23.98</v>
      </c>
      <c r="CA50" s="325"/>
      <c r="CB50" s="325"/>
      <c r="CC50" s="326" t="s">
        <v>224</v>
      </c>
      <c r="CD50" s="327" t="s">
        <v>68</v>
      </c>
      <c r="CE50" s="326" t="s">
        <v>38</v>
      </c>
      <c r="CF50" s="327" t="s">
        <v>34</v>
      </c>
      <c r="CG50" s="328"/>
      <c r="CH50" s="329" t="s">
        <v>198</v>
      </c>
      <c r="CI50" s="141" t="e">
        <f>strCheckDate()</f>
        <v>#NAME?</v>
      </c>
      <c r="CJ50" s="138"/>
      <c r="CK50" s="138">
        <f>IF(M50="","",M50)</f>
        <v>0</v>
      </c>
      <c r="CL50" s="138"/>
      <c r="CM50" s="138"/>
      <c r="CN50" s="138"/>
    </row>
    <row r="51" spans="1:92" ht="14.25" customHeight="1" hidden="1">
      <c r="A51" s="306"/>
      <c r="B51" s="306"/>
      <c r="C51" s="306"/>
      <c r="D51" s="306"/>
      <c r="E51" s="306"/>
      <c r="F51" s="307"/>
      <c r="G51" s="307"/>
      <c r="H51" s="307"/>
      <c r="I51" s="150"/>
      <c r="J51" s="150"/>
      <c r="K51" s="319"/>
      <c r="L51" s="331"/>
      <c r="M51" s="332"/>
      <c r="N51" s="333"/>
      <c r="O51" s="333"/>
      <c r="P51" s="334"/>
      <c r="Q51" s="335">
        <f>R50&amp;"-"&amp;T50</f>
        <v>0</v>
      </c>
      <c r="R51" s="326"/>
      <c r="S51" s="327"/>
      <c r="T51" s="326"/>
      <c r="U51" s="327"/>
      <c r="V51" s="333"/>
      <c r="W51" s="334"/>
      <c r="X51" s="335">
        <f>Y50&amp;"-"&amp;AA50</f>
        <v>0</v>
      </c>
      <c r="Y51" s="326"/>
      <c r="Z51" s="327"/>
      <c r="AA51" s="326"/>
      <c r="AB51" s="327"/>
      <c r="AC51" s="333"/>
      <c r="AD51" s="334"/>
      <c r="AE51" s="335">
        <f>AF50&amp;"-"&amp;AH50</f>
        <v>0</v>
      </c>
      <c r="AF51" s="326"/>
      <c r="AG51" s="327"/>
      <c r="AH51" s="326"/>
      <c r="AI51" s="327"/>
      <c r="AJ51" s="333"/>
      <c r="AK51" s="334"/>
      <c r="AL51" s="335">
        <f>AM50&amp;"-"&amp;AO50</f>
        <v>0</v>
      </c>
      <c r="AM51" s="326"/>
      <c r="AN51" s="327"/>
      <c r="AO51" s="326"/>
      <c r="AP51" s="327"/>
      <c r="AQ51" s="333"/>
      <c r="AR51" s="334"/>
      <c r="AS51" s="335">
        <f>AT50&amp;"-"&amp;AV50</f>
        <v>0</v>
      </c>
      <c r="AT51" s="326"/>
      <c r="AU51" s="327"/>
      <c r="AV51" s="326"/>
      <c r="AW51" s="327"/>
      <c r="AX51" s="333"/>
      <c r="AY51" s="334"/>
      <c r="AZ51" s="335">
        <f>BA50&amp;"-"&amp;BC50</f>
        <v>0</v>
      </c>
      <c r="BA51" s="326"/>
      <c r="BB51" s="327"/>
      <c r="BC51" s="326"/>
      <c r="BD51" s="327"/>
      <c r="BE51" s="333"/>
      <c r="BF51" s="334"/>
      <c r="BG51" s="335">
        <f>BH50&amp;"-"&amp;BJ50</f>
        <v>0</v>
      </c>
      <c r="BH51" s="326"/>
      <c r="BI51" s="327"/>
      <c r="BJ51" s="326"/>
      <c r="BK51" s="327"/>
      <c r="BL51" s="333"/>
      <c r="BM51" s="334"/>
      <c r="BN51" s="335">
        <f>BO50&amp;"-"&amp;BQ50</f>
        <v>0</v>
      </c>
      <c r="BO51" s="326"/>
      <c r="BP51" s="327"/>
      <c r="BQ51" s="326"/>
      <c r="BR51" s="327"/>
      <c r="BS51" s="333"/>
      <c r="BT51" s="334"/>
      <c r="BU51" s="335">
        <f>BV50&amp;"-"&amp;BX50</f>
        <v>0</v>
      </c>
      <c r="BV51" s="326"/>
      <c r="BW51" s="327"/>
      <c r="BX51" s="326"/>
      <c r="BY51" s="327"/>
      <c r="BZ51" s="333"/>
      <c r="CA51" s="334"/>
      <c r="CB51" s="335">
        <f>CC50&amp;"-"&amp;CE50</f>
        <v>0</v>
      </c>
      <c r="CC51" s="326"/>
      <c r="CD51" s="327"/>
      <c r="CE51" s="326"/>
      <c r="CF51" s="327"/>
      <c r="CG51" s="328"/>
      <c r="CH51" s="329"/>
      <c r="CJ51" s="138"/>
      <c r="CK51" s="138"/>
      <c r="CL51" s="138"/>
      <c r="CM51" s="138"/>
      <c r="CN51" s="138"/>
    </row>
    <row r="52" spans="1:98" s="2" customFormat="1" ht="15" customHeight="1">
      <c r="A52" s="306"/>
      <c r="B52" s="306"/>
      <c r="C52" s="306"/>
      <c r="D52" s="306"/>
      <c r="E52" s="306"/>
      <c r="F52" s="307"/>
      <c r="G52" s="307"/>
      <c r="H52" s="307"/>
      <c r="I52" s="150"/>
      <c r="J52" s="150"/>
      <c r="K52" s="309"/>
      <c r="L52" s="336"/>
      <c r="M52" s="337" t="s">
        <v>199</v>
      </c>
      <c r="N52" s="343"/>
      <c r="O52" s="339"/>
      <c r="P52" s="339"/>
      <c r="Q52" s="339"/>
      <c r="R52" s="338"/>
      <c r="S52" s="174"/>
      <c r="T52" s="174"/>
      <c r="U52" s="174"/>
      <c r="V52" s="339"/>
      <c r="W52" s="339"/>
      <c r="X52" s="339"/>
      <c r="Y52" s="338"/>
      <c r="Z52" s="174"/>
      <c r="AA52" s="174"/>
      <c r="AB52" s="174"/>
      <c r="AC52" s="339"/>
      <c r="AD52" s="339"/>
      <c r="AE52" s="339"/>
      <c r="AF52" s="338"/>
      <c r="AG52" s="174"/>
      <c r="AH52" s="174"/>
      <c r="AI52" s="174"/>
      <c r="AJ52" s="339"/>
      <c r="AK52" s="339"/>
      <c r="AL52" s="339"/>
      <c r="AM52" s="338"/>
      <c r="AN52" s="174"/>
      <c r="AO52" s="174"/>
      <c r="AP52" s="174"/>
      <c r="AQ52" s="339"/>
      <c r="AR52" s="339"/>
      <c r="AS52" s="339"/>
      <c r="AT52" s="338"/>
      <c r="AU52" s="174"/>
      <c r="AV52" s="174"/>
      <c r="AW52" s="174"/>
      <c r="AX52" s="339"/>
      <c r="AY52" s="339"/>
      <c r="AZ52" s="339"/>
      <c r="BA52" s="338"/>
      <c r="BB52" s="174"/>
      <c r="BC52" s="174"/>
      <c r="BD52" s="174"/>
      <c r="BE52" s="339"/>
      <c r="BF52" s="339"/>
      <c r="BG52" s="339"/>
      <c r="BH52" s="338"/>
      <c r="BI52" s="174"/>
      <c r="BJ52" s="174"/>
      <c r="BK52" s="174"/>
      <c r="BL52" s="339"/>
      <c r="BM52" s="339"/>
      <c r="BN52" s="339"/>
      <c r="BO52" s="338"/>
      <c r="BP52" s="174"/>
      <c r="BQ52" s="174"/>
      <c r="BR52" s="174"/>
      <c r="BS52" s="339"/>
      <c r="BT52" s="339"/>
      <c r="BU52" s="339"/>
      <c r="BV52" s="338"/>
      <c r="BW52" s="174"/>
      <c r="BX52" s="174"/>
      <c r="BY52" s="174"/>
      <c r="BZ52" s="339"/>
      <c r="CA52" s="339"/>
      <c r="CB52" s="339"/>
      <c r="CC52" s="338"/>
      <c r="CD52" s="174"/>
      <c r="CE52" s="174"/>
      <c r="CF52" s="174"/>
      <c r="CG52" s="340"/>
      <c r="CH52" s="329"/>
      <c r="CI52" s="341"/>
      <c r="CJ52" s="341"/>
      <c r="CK52" s="341"/>
      <c r="CL52" s="341"/>
      <c r="CM52" s="341"/>
      <c r="CN52" s="341"/>
      <c r="CO52" s="341"/>
      <c r="CP52" s="341"/>
      <c r="CQ52" s="341"/>
      <c r="CR52" s="341"/>
      <c r="CS52" s="341"/>
      <c r="CT52" s="341"/>
    </row>
    <row r="53" spans="1:98" s="2" customFormat="1" ht="14.25">
      <c r="A53" s="306"/>
      <c r="B53" s="306"/>
      <c r="C53" s="306"/>
      <c r="D53" s="306"/>
      <c r="E53" s="307"/>
      <c r="F53" s="306"/>
      <c r="G53" s="306"/>
      <c r="H53" s="306"/>
      <c r="I53" s="150"/>
      <c r="J53" s="342"/>
      <c r="K53" s="309"/>
      <c r="L53" s="336"/>
      <c r="M53" s="343" t="s">
        <v>200</v>
      </c>
      <c r="N53" s="269"/>
      <c r="O53" s="339"/>
      <c r="P53" s="339"/>
      <c r="Q53" s="339"/>
      <c r="R53" s="338"/>
      <c r="S53" s="174"/>
      <c r="T53" s="174"/>
      <c r="U53" s="338"/>
      <c r="V53" s="339"/>
      <c r="W53" s="339"/>
      <c r="X53" s="339"/>
      <c r="Y53" s="338"/>
      <c r="Z53" s="174"/>
      <c r="AA53" s="174"/>
      <c r="AB53" s="338"/>
      <c r="AC53" s="339"/>
      <c r="AD53" s="339"/>
      <c r="AE53" s="339"/>
      <c r="AF53" s="338"/>
      <c r="AG53" s="174"/>
      <c r="AH53" s="174"/>
      <c r="AI53" s="338"/>
      <c r="AJ53" s="339"/>
      <c r="AK53" s="339"/>
      <c r="AL53" s="339"/>
      <c r="AM53" s="338"/>
      <c r="AN53" s="174"/>
      <c r="AO53" s="174"/>
      <c r="AP53" s="338"/>
      <c r="AQ53" s="339"/>
      <c r="AR53" s="339"/>
      <c r="AS53" s="339"/>
      <c r="AT53" s="338"/>
      <c r="AU53" s="174"/>
      <c r="AV53" s="174"/>
      <c r="AW53" s="338"/>
      <c r="AX53" s="339"/>
      <c r="AY53" s="339"/>
      <c r="AZ53" s="339"/>
      <c r="BA53" s="338"/>
      <c r="BB53" s="174"/>
      <c r="BC53" s="174"/>
      <c r="BD53" s="338"/>
      <c r="BE53" s="339"/>
      <c r="BF53" s="339"/>
      <c r="BG53" s="339"/>
      <c r="BH53" s="338"/>
      <c r="BI53" s="174"/>
      <c r="BJ53" s="174"/>
      <c r="BK53" s="338"/>
      <c r="BL53" s="339"/>
      <c r="BM53" s="339"/>
      <c r="BN53" s="339"/>
      <c r="BO53" s="338"/>
      <c r="BP53" s="174"/>
      <c r="BQ53" s="174"/>
      <c r="BR53" s="338"/>
      <c r="BS53" s="339"/>
      <c r="BT53" s="339"/>
      <c r="BU53" s="339"/>
      <c r="BV53" s="338"/>
      <c r="BW53" s="174"/>
      <c r="BX53" s="174"/>
      <c r="BY53" s="338"/>
      <c r="BZ53" s="339"/>
      <c r="CA53" s="339"/>
      <c r="CB53" s="339"/>
      <c r="CC53" s="338"/>
      <c r="CD53" s="174"/>
      <c r="CE53" s="174"/>
      <c r="CF53" s="338"/>
      <c r="CG53" s="174"/>
      <c r="CH53" s="340"/>
      <c r="CI53" s="341"/>
      <c r="CJ53" s="341"/>
      <c r="CK53" s="341"/>
      <c r="CL53" s="341"/>
      <c r="CM53" s="341"/>
      <c r="CN53" s="341"/>
      <c r="CO53" s="341"/>
      <c r="CP53" s="341"/>
      <c r="CQ53" s="341"/>
      <c r="CR53" s="341"/>
      <c r="CS53" s="341"/>
      <c r="CT53" s="341"/>
    </row>
    <row r="54" spans="1:98" s="2" customFormat="1" ht="14.25">
      <c r="A54" s="306"/>
      <c r="B54" s="306"/>
      <c r="C54" s="306"/>
      <c r="D54" s="307"/>
      <c r="E54" s="190"/>
      <c r="F54" s="306"/>
      <c r="G54" s="306"/>
      <c r="H54" s="306"/>
      <c r="I54" s="309"/>
      <c r="J54" s="342"/>
      <c r="K54" s="309"/>
      <c r="L54" s="336"/>
      <c r="M54" s="269" t="s">
        <v>201</v>
      </c>
      <c r="N54" s="344"/>
      <c r="O54" s="339"/>
      <c r="P54" s="339"/>
      <c r="Q54" s="339"/>
      <c r="R54" s="338"/>
      <c r="S54" s="174"/>
      <c r="T54" s="174"/>
      <c r="U54" s="338"/>
      <c r="V54" s="339"/>
      <c r="W54" s="339"/>
      <c r="X54" s="339"/>
      <c r="Y54" s="338"/>
      <c r="Z54" s="174"/>
      <c r="AA54" s="174"/>
      <c r="AB54" s="338"/>
      <c r="AC54" s="339"/>
      <c r="AD54" s="339"/>
      <c r="AE54" s="339"/>
      <c r="AF54" s="338"/>
      <c r="AG54" s="174"/>
      <c r="AH54" s="174"/>
      <c r="AI54" s="338"/>
      <c r="AJ54" s="339"/>
      <c r="AK54" s="339"/>
      <c r="AL54" s="339"/>
      <c r="AM54" s="338"/>
      <c r="AN54" s="174"/>
      <c r="AO54" s="174"/>
      <c r="AP54" s="338"/>
      <c r="AQ54" s="339"/>
      <c r="AR54" s="339"/>
      <c r="AS54" s="339"/>
      <c r="AT54" s="338"/>
      <c r="AU54" s="174"/>
      <c r="AV54" s="174"/>
      <c r="AW54" s="338"/>
      <c r="AX54" s="339"/>
      <c r="AY54" s="339"/>
      <c r="AZ54" s="339"/>
      <c r="BA54" s="338"/>
      <c r="BB54" s="174"/>
      <c r="BC54" s="174"/>
      <c r="BD54" s="338"/>
      <c r="BE54" s="339"/>
      <c r="BF54" s="339"/>
      <c r="BG54" s="339"/>
      <c r="BH54" s="338"/>
      <c r="BI54" s="174"/>
      <c r="BJ54" s="174"/>
      <c r="BK54" s="338"/>
      <c r="BL54" s="339"/>
      <c r="BM54" s="339"/>
      <c r="BN54" s="339"/>
      <c r="BO54" s="338"/>
      <c r="BP54" s="174"/>
      <c r="BQ54" s="174"/>
      <c r="BR54" s="338"/>
      <c r="BS54" s="339"/>
      <c r="BT54" s="339"/>
      <c r="BU54" s="339"/>
      <c r="BV54" s="338"/>
      <c r="BW54" s="174"/>
      <c r="BX54" s="174"/>
      <c r="BY54" s="338"/>
      <c r="BZ54" s="339"/>
      <c r="CA54" s="339"/>
      <c r="CB54" s="339"/>
      <c r="CC54" s="338"/>
      <c r="CD54" s="174"/>
      <c r="CE54" s="174"/>
      <c r="CF54" s="338"/>
      <c r="CG54" s="174"/>
      <c r="CH54" s="340"/>
      <c r="CI54" s="341"/>
      <c r="CJ54" s="341"/>
      <c r="CK54" s="341"/>
      <c r="CL54" s="341"/>
      <c r="CM54" s="341"/>
      <c r="CN54" s="341"/>
      <c r="CO54" s="341"/>
      <c r="CP54" s="341"/>
      <c r="CQ54" s="341"/>
      <c r="CR54" s="341"/>
      <c r="CS54" s="341"/>
      <c r="CT54" s="341"/>
    </row>
    <row r="55" spans="1:86" ht="22.5">
      <c r="A55" s="306"/>
      <c r="B55" s="306">
        <v>5</v>
      </c>
      <c r="C55" s="307"/>
      <c r="D55" s="307"/>
      <c r="E55" s="306"/>
      <c r="F55" s="306"/>
      <c r="G55" s="306"/>
      <c r="H55" s="306"/>
      <c r="I55" s="159"/>
      <c r="J55" s="315"/>
      <c r="K55" s="136"/>
      <c r="L55" s="316" t="e">
        <f>mergeValue()&amp;"."&amp;mergeValue()</f>
        <v>#NAME?</v>
      </c>
      <c r="M55" s="317" t="s">
        <v>86</v>
      </c>
      <c r="N55" s="318"/>
      <c r="O55" s="353">
        <f>IF('Перечень тарифов'!N29="","",""&amp;'Перечень тарифов'!N29&amp;"")</f>
        <v>0</v>
      </c>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c r="AZ55" s="353"/>
      <c r="BA55" s="353"/>
      <c r="BB55" s="353"/>
      <c r="BC55" s="353"/>
      <c r="BD55" s="353"/>
      <c r="BE55" s="353"/>
      <c r="BF55" s="353"/>
      <c r="BG55" s="353"/>
      <c r="BH55" s="353"/>
      <c r="BI55" s="353"/>
      <c r="BJ55" s="353"/>
      <c r="BK55" s="353"/>
      <c r="BL55" s="353"/>
      <c r="BM55" s="353"/>
      <c r="BN55" s="353"/>
      <c r="BO55" s="353"/>
      <c r="BP55" s="353"/>
      <c r="BQ55" s="353"/>
      <c r="BR55" s="353"/>
      <c r="BS55" s="353"/>
      <c r="BT55" s="353"/>
      <c r="BU55" s="353"/>
      <c r="BV55" s="353"/>
      <c r="BW55" s="353"/>
      <c r="BX55" s="353"/>
      <c r="BY55" s="353"/>
      <c r="BZ55" s="353"/>
      <c r="CA55" s="353"/>
      <c r="CB55" s="353"/>
      <c r="CC55" s="353"/>
      <c r="CD55" s="353"/>
      <c r="CE55" s="353"/>
      <c r="CF55" s="353"/>
      <c r="CG55" s="353"/>
      <c r="CH55" s="261" t="s">
        <v>191</v>
      </c>
    </row>
    <row r="56" spans="1:86" ht="14.25" hidden="1">
      <c r="A56" s="306"/>
      <c r="B56" s="306"/>
      <c r="C56" s="306">
        <v>1</v>
      </c>
      <c r="D56" s="307"/>
      <c r="E56" s="306"/>
      <c r="F56" s="306"/>
      <c r="G56" s="306"/>
      <c r="H56" s="306"/>
      <c r="I56" s="319"/>
      <c r="J56" s="315"/>
      <c r="K56" s="151"/>
      <c r="L56" s="316" t="e">
        <f>mergeValue()&amp;"."&amp;mergeValue()&amp;"."&amp;mergeValue()</f>
        <v>#NAME?</v>
      </c>
      <c r="M56" s="320"/>
      <c r="N56" s="318"/>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c r="AZ56" s="353"/>
      <c r="BA56" s="353"/>
      <c r="BB56" s="353"/>
      <c r="BC56" s="353"/>
      <c r="BD56" s="353"/>
      <c r="BE56" s="353"/>
      <c r="BF56" s="353"/>
      <c r="BG56" s="353"/>
      <c r="BH56" s="353"/>
      <c r="BI56" s="353"/>
      <c r="BJ56" s="353"/>
      <c r="BK56" s="353"/>
      <c r="BL56" s="353"/>
      <c r="BM56" s="353"/>
      <c r="BN56" s="353"/>
      <c r="BO56" s="353"/>
      <c r="BP56" s="353"/>
      <c r="BQ56" s="353"/>
      <c r="BR56" s="353"/>
      <c r="BS56" s="353"/>
      <c r="BT56" s="353"/>
      <c r="BU56" s="353"/>
      <c r="BV56" s="353"/>
      <c r="BW56" s="353"/>
      <c r="BX56" s="353"/>
      <c r="BY56" s="353"/>
      <c r="BZ56" s="353"/>
      <c r="CA56" s="353"/>
      <c r="CB56" s="353"/>
      <c r="CC56" s="353"/>
      <c r="CD56" s="353"/>
      <c r="CE56" s="353"/>
      <c r="CF56" s="353"/>
      <c r="CG56" s="353"/>
      <c r="CH56" s="261"/>
    </row>
    <row r="57" spans="1:86" ht="33.75" customHeight="1">
      <c r="A57" s="306"/>
      <c r="B57" s="306"/>
      <c r="C57" s="306"/>
      <c r="D57" s="306">
        <v>1</v>
      </c>
      <c r="E57" s="306"/>
      <c r="F57" s="306"/>
      <c r="G57" s="306"/>
      <c r="H57" s="306"/>
      <c r="I57" s="150"/>
      <c r="J57" s="315"/>
      <c r="K57" s="151"/>
      <c r="L57" s="316" t="e">
        <f>mergeValue()&amp;"."&amp;mergeValue()&amp;"."&amp;mergeValue()&amp;"."&amp;mergeValue()</f>
        <v>#NAME?</v>
      </c>
      <c r="M57" s="321" t="s">
        <v>194</v>
      </c>
      <c r="N57" s="318"/>
      <c r="O57" s="242" t="s">
        <v>34</v>
      </c>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2"/>
      <c r="AY57" s="242"/>
      <c r="AZ57" s="242"/>
      <c r="BA57" s="242"/>
      <c r="BB57" s="242"/>
      <c r="BC57" s="242"/>
      <c r="BD57" s="242"/>
      <c r="BE57" s="242"/>
      <c r="BF57" s="242"/>
      <c r="BG57" s="242"/>
      <c r="BH57" s="242"/>
      <c r="BI57" s="242"/>
      <c r="BJ57" s="242"/>
      <c r="BK57" s="242"/>
      <c r="BL57" s="242"/>
      <c r="BM57" s="242"/>
      <c r="BN57" s="242"/>
      <c r="BO57" s="242"/>
      <c r="BP57" s="242"/>
      <c r="BQ57" s="242"/>
      <c r="BR57" s="242"/>
      <c r="BS57" s="242"/>
      <c r="BT57" s="242"/>
      <c r="BU57" s="242"/>
      <c r="BV57" s="242"/>
      <c r="BW57" s="242"/>
      <c r="BX57" s="242"/>
      <c r="BY57" s="242"/>
      <c r="BZ57" s="242"/>
      <c r="CA57" s="242"/>
      <c r="CB57" s="242"/>
      <c r="CC57" s="242"/>
      <c r="CD57" s="242"/>
      <c r="CE57" s="242"/>
      <c r="CF57" s="242"/>
      <c r="CG57" s="242"/>
      <c r="CH57" s="261" t="s">
        <v>195</v>
      </c>
    </row>
    <row r="58" spans="1:90" ht="33.75" customHeight="1">
      <c r="A58" s="306"/>
      <c r="B58" s="306"/>
      <c r="C58" s="306"/>
      <c r="D58" s="306"/>
      <c r="E58" s="306">
        <v>1</v>
      </c>
      <c r="F58" s="306"/>
      <c r="G58" s="306"/>
      <c r="H58" s="306"/>
      <c r="I58" s="150"/>
      <c r="J58" s="150"/>
      <c r="K58" s="151"/>
      <c r="L58" s="316" t="e">
        <f>mergeValue()&amp;"."&amp;mergeValue()&amp;"."&amp;mergeValue()&amp;"."&amp;mergeValue()&amp;"."&amp;mergeValue()</f>
        <v>#NAME?</v>
      </c>
      <c r="M58" s="322" t="s">
        <v>196</v>
      </c>
      <c r="N58" s="261"/>
      <c r="O58" s="323" t="s">
        <v>206</v>
      </c>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323"/>
      <c r="AZ58" s="323"/>
      <c r="BA58" s="323"/>
      <c r="BB58" s="323"/>
      <c r="BC58" s="323"/>
      <c r="BD58" s="323"/>
      <c r="BE58" s="323"/>
      <c r="BF58" s="323"/>
      <c r="BG58" s="323"/>
      <c r="BH58" s="323"/>
      <c r="BI58" s="323"/>
      <c r="BJ58" s="323"/>
      <c r="BK58" s="323"/>
      <c r="BL58" s="323"/>
      <c r="BM58" s="323"/>
      <c r="BN58" s="323"/>
      <c r="BO58" s="323"/>
      <c r="BP58" s="323"/>
      <c r="BQ58" s="323"/>
      <c r="BR58" s="323"/>
      <c r="BS58" s="323"/>
      <c r="BT58" s="323"/>
      <c r="BU58" s="323"/>
      <c r="BV58" s="323"/>
      <c r="BW58" s="323"/>
      <c r="BX58" s="323"/>
      <c r="BY58" s="323"/>
      <c r="BZ58" s="323"/>
      <c r="CA58" s="323"/>
      <c r="CB58" s="323"/>
      <c r="CC58" s="323"/>
      <c r="CD58" s="323"/>
      <c r="CE58" s="323"/>
      <c r="CF58" s="323"/>
      <c r="CG58" s="323"/>
      <c r="CH58" s="261" t="s">
        <v>197</v>
      </c>
      <c r="CJ58" s="138" t="e">
        <f>strCheckUnique()</f>
        <v>#NAME?</v>
      </c>
      <c r="CL58" s="138"/>
    </row>
    <row r="59" spans="1:92" ht="66" customHeight="1">
      <c r="A59" s="306"/>
      <c r="B59" s="306"/>
      <c r="C59" s="306"/>
      <c r="D59" s="306"/>
      <c r="E59" s="306"/>
      <c r="F59" s="307">
        <v>1</v>
      </c>
      <c r="G59" s="307"/>
      <c r="H59" s="307"/>
      <c r="I59" s="150"/>
      <c r="J59" s="150"/>
      <c r="K59" s="319"/>
      <c r="L59" s="316" t="e">
        <f>mergeValue()&amp;"."&amp;mergeValue()&amp;"."&amp;mergeValue()&amp;"."&amp;mergeValue()&amp;"."&amp;mergeValue()&amp;"."&amp;mergeValue()</f>
        <v>#NAME?</v>
      </c>
      <c r="M59" s="324"/>
      <c r="N59" s="333"/>
      <c r="O59" s="352">
        <v>17.92</v>
      </c>
      <c r="P59" s="325"/>
      <c r="Q59" s="325"/>
      <c r="R59" s="326" t="s">
        <v>36</v>
      </c>
      <c r="S59" s="327" t="s">
        <v>68</v>
      </c>
      <c r="T59" s="326" t="s">
        <v>207</v>
      </c>
      <c r="U59" s="327" t="s">
        <v>68</v>
      </c>
      <c r="V59" s="352">
        <v>18.64</v>
      </c>
      <c r="W59" s="325"/>
      <c r="X59" s="325"/>
      <c r="Y59" s="326" t="s">
        <v>208</v>
      </c>
      <c r="Z59" s="327" t="s">
        <v>68</v>
      </c>
      <c r="AA59" s="326" t="s">
        <v>209</v>
      </c>
      <c r="AB59" s="327" t="s">
        <v>68</v>
      </c>
      <c r="AC59" s="352">
        <v>18.64</v>
      </c>
      <c r="AD59" s="325"/>
      <c r="AE59" s="325"/>
      <c r="AF59" s="326" t="s">
        <v>210</v>
      </c>
      <c r="AG59" s="327" t="s">
        <v>68</v>
      </c>
      <c r="AH59" s="326" t="s">
        <v>211</v>
      </c>
      <c r="AI59" s="327" t="s">
        <v>68</v>
      </c>
      <c r="AJ59" s="352">
        <v>19.9</v>
      </c>
      <c r="AK59" s="325"/>
      <c r="AL59" s="325"/>
      <c r="AM59" s="326" t="s">
        <v>212</v>
      </c>
      <c r="AN59" s="327" t="s">
        <v>68</v>
      </c>
      <c r="AO59" s="326" t="s">
        <v>213</v>
      </c>
      <c r="AP59" s="327" t="s">
        <v>68</v>
      </c>
      <c r="AQ59" s="352">
        <v>19.9</v>
      </c>
      <c r="AR59" s="325"/>
      <c r="AS59" s="325"/>
      <c r="AT59" s="326" t="s">
        <v>214</v>
      </c>
      <c r="AU59" s="327" t="s">
        <v>68</v>
      </c>
      <c r="AV59" s="326" t="s">
        <v>215</v>
      </c>
      <c r="AW59" s="327" t="s">
        <v>68</v>
      </c>
      <c r="AX59" s="352">
        <v>21.22</v>
      </c>
      <c r="AY59" s="325"/>
      <c r="AZ59" s="325"/>
      <c r="BA59" s="326" t="s">
        <v>216</v>
      </c>
      <c r="BB59" s="327" t="s">
        <v>68</v>
      </c>
      <c r="BC59" s="326" t="s">
        <v>217</v>
      </c>
      <c r="BD59" s="327" t="s">
        <v>68</v>
      </c>
      <c r="BE59" s="352">
        <v>21.22</v>
      </c>
      <c r="BF59" s="325"/>
      <c r="BG59" s="325"/>
      <c r="BH59" s="326" t="s">
        <v>218</v>
      </c>
      <c r="BI59" s="327" t="s">
        <v>68</v>
      </c>
      <c r="BJ59" s="326" t="s">
        <v>219</v>
      </c>
      <c r="BK59" s="327" t="s">
        <v>68</v>
      </c>
      <c r="BL59" s="352">
        <v>22.56</v>
      </c>
      <c r="BM59" s="325"/>
      <c r="BN59" s="325"/>
      <c r="BO59" s="326" t="s">
        <v>220</v>
      </c>
      <c r="BP59" s="327" t="s">
        <v>68</v>
      </c>
      <c r="BQ59" s="326" t="s">
        <v>221</v>
      </c>
      <c r="BR59" s="327" t="s">
        <v>68</v>
      </c>
      <c r="BS59" s="352">
        <v>22.56</v>
      </c>
      <c r="BT59" s="325"/>
      <c r="BU59" s="325"/>
      <c r="BV59" s="326" t="s">
        <v>222</v>
      </c>
      <c r="BW59" s="327" t="s">
        <v>68</v>
      </c>
      <c r="BX59" s="326" t="s">
        <v>223</v>
      </c>
      <c r="BY59" s="327" t="s">
        <v>68</v>
      </c>
      <c r="BZ59" s="352">
        <v>23.98</v>
      </c>
      <c r="CA59" s="325"/>
      <c r="CB59" s="325"/>
      <c r="CC59" s="326" t="s">
        <v>224</v>
      </c>
      <c r="CD59" s="327" t="s">
        <v>68</v>
      </c>
      <c r="CE59" s="326" t="s">
        <v>38</v>
      </c>
      <c r="CF59" s="327" t="s">
        <v>34</v>
      </c>
      <c r="CG59" s="328"/>
      <c r="CH59" s="329" t="s">
        <v>198</v>
      </c>
      <c r="CI59" s="141" t="e">
        <f>strCheckDate()</f>
        <v>#NAME?</v>
      </c>
      <c r="CJ59" s="138"/>
      <c r="CK59" s="138">
        <f>IF(M59="","",M59)</f>
        <v>0</v>
      </c>
      <c r="CL59" s="138"/>
      <c r="CM59" s="138"/>
      <c r="CN59" s="138"/>
    </row>
    <row r="60" spans="1:92" ht="14.25" customHeight="1" hidden="1">
      <c r="A60" s="306"/>
      <c r="B60" s="306"/>
      <c r="C60" s="306"/>
      <c r="D60" s="306"/>
      <c r="E60" s="306"/>
      <c r="F60" s="307"/>
      <c r="G60" s="307"/>
      <c r="H60" s="307"/>
      <c r="I60" s="150"/>
      <c r="J60" s="150"/>
      <c r="K60" s="319"/>
      <c r="L60" s="331"/>
      <c r="M60" s="332"/>
      <c r="N60" s="333"/>
      <c r="O60" s="333"/>
      <c r="P60" s="334"/>
      <c r="Q60" s="335">
        <f>R59&amp;"-"&amp;T59</f>
        <v>0</v>
      </c>
      <c r="R60" s="326"/>
      <c r="S60" s="327"/>
      <c r="T60" s="326"/>
      <c r="U60" s="327"/>
      <c r="V60" s="333"/>
      <c r="W60" s="334"/>
      <c r="X60" s="335">
        <f>Y59&amp;"-"&amp;AA59</f>
        <v>0</v>
      </c>
      <c r="Y60" s="326"/>
      <c r="Z60" s="327"/>
      <c r="AA60" s="326"/>
      <c r="AB60" s="327"/>
      <c r="AC60" s="333"/>
      <c r="AD60" s="334"/>
      <c r="AE60" s="335">
        <f>AF59&amp;"-"&amp;AH59</f>
        <v>0</v>
      </c>
      <c r="AF60" s="326"/>
      <c r="AG60" s="327"/>
      <c r="AH60" s="326"/>
      <c r="AI60" s="327"/>
      <c r="AJ60" s="333"/>
      <c r="AK60" s="334"/>
      <c r="AL60" s="335">
        <f>AM59&amp;"-"&amp;AO59</f>
        <v>0</v>
      </c>
      <c r="AM60" s="326"/>
      <c r="AN60" s="327"/>
      <c r="AO60" s="326"/>
      <c r="AP60" s="327"/>
      <c r="AQ60" s="333"/>
      <c r="AR60" s="334"/>
      <c r="AS60" s="335">
        <f>AT59&amp;"-"&amp;AV59</f>
        <v>0</v>
      </c>
      <c r="AT60" s="326"/>
      <c r="AU60" s="327"/>
      <c r="AV60" s="326"/>
      <c r="AW60" s="327"/>
      <c r="AX60" s="333"/>
      <c r="AY60" s="334"/>
      <c r="AZ60" s="335">
        <f>BA59&amp;"-"&amp;BC59</f>
        <v>0</v>
      </c>
      <c r="BA60" s="326"/>
      <c r="BB60" s="327"/>
      <c r="BC60" s="326"/>
      <c r="BD60" s="327"/>
      <c r="BE60" s="333"/>
      <c r="BF60" s="334"/>
      <c r="BG60" s="335">
        <f>BH59&amp;"-"&amp;BJ59</f>
        <v>0</v>
      </c>
      <c r="BH60" s="326"/>
      <c r="BI60" s="327"/>
      <c r="BJ60" s="326"/>
      <c r="BK60" s="327"/>
      <c r="BL60" s="333"/>
      <c r="BM60" s="334"/>
      <c r="BN60" s="335">
        <f>BO59&amp;"-"&amp;BQ59</f>
        <v>0</v>
      </c>
      <c r="BO60" s="326"/>
      <c r="BP60" s="327"/>
      <c r="BQ60" s="326"/>
      <c r="BR60" s="327"/>
      <c r="BS60" s="333"/>
      <c r="BT60" s="334"/>
      <c r="BU60" s="335">
        <f>BV59&amp;"-"&amp;BX59</f>
        <v>0</v>
      </c>
      <c r="BV60" s="326"/>
      <c r="BW60" s="327"/>
      <c r="BX60" s="326"/>
      <c r="BY60" s="327"/>
      <c r="BZ60" s="333"/>
      <c r="CA60" s="334"/>
      <c r="CB60" s="335">
        <f>CC59&amp;"-"&amp;CE59</f>
        <v>0</v>
      </c>
      <c r="CC60" s="326"/>
      <c r="CD60" s="327"/>
      <c r="CE60" s="326"/>
      <c r="CF60" s="327"/>
      <c r="CG60" s="328"/>
      <c r="CH60" s="329"/>
      <c r="CJ60" s="138"/>
      <c r="CK60" s="138"/>
      <c r="CL60" s="138"/>
      <c r="CM60" s="138"/>
      <c r="CN60" s="138"/>
    </row>
    <row r="61" spans="1:98" s="2" customFormat="1" ht="15" customHeight="1">
      <c r="A61" s="306"/>
      <c r="B61" s="306"/>
      <c r="C61" s="306"/>
      <c r="D61" s="306"/>
      <c r="E61" s="306"/>
      <c r="F61" s="307"/>
      <c r="G61" s="307"/>
      <c r="H61" s="307"/>
      <c r="I61" s="150"/>
      <c r="J61" s="150"/>
      <c r="K61" s="309"/>
      <c r="L61" s="336"/>
      <c r="M61" s="337" t="s">
        <v>199</v>
      </c>
      <c r="N61" s="343"/>
      <c r="O61" s="339"/>
      <c r="P61" s="339"/>
      <c r="Q61" s="339"/>
      <c r="R61" s="338"/>
      <c r="S61" s="174"/>
      <c r="T61" s="174"/>
      <c r="U61" s="174"/>
      <c r="V61" s="339"/>
      <c r="W61" s="339"/>
      <c r="X61" s="339"/>
      <c r="Y61" s="338"/>
      <c r="Z61" s="174"/>
      <c r="AA61" s="174"/>
      <c r="AB61" s="174"/>
      <c r="AC61" s="339"/>
      <c r="AD61" s="339"/>
      <c r="AE61" s="339"/>
      <c r="AF61" s="338"/>
      <c r="AG61" s="174"/>
      <c r="AH61" s="174"/>
      <c r="AI61" s="174"/>
      <c r="AJ61" s="339"/>
      <c r="AK61" s="339"/>
      <c r="AL61" s="339"/>
      <c r="AM61" s="338"/>
      <c r="AN61" s="174"/>
      <c r="AO61" s="174"/>
      <c r="AP61" s="174"/>
      <c r="AQ61" s="339"/>
      <c r="AR61" s="339"/>
      <c r="AS61" s="339"/>
      <c r="AT61" s="338"/>
      <c r="AU61" s="174"/>
      <c r="AV61" s="174"/>
      <c r="AW61" s="174"/>
      <c r="AX61" s="339"/>
      <c r="AY61" s="339"/>
      <c r="AZ61" s="339"/>
      <c r="BA61" s="338"/>
      <c r="BB61" s="174"/>
      <c r="BC61" s="174"/>
      <c r="BD61" s="174"/>
      <c r="BE61" s="339"/>
      <c r="BF61" s="339"/>
      <c r="BG61" s="339"/>
      <c r="BH61" s="338"/>
      <c r="BI61" s="174"/>
      <c r="BJ61" s="174"/>
      <c r="BK61" s="174"/>
      <c r="BL61" s="339"/>
      <c r="BM61" s="339"/>
      <c r="BN61" s="339"/>
      <c r="BO61" s="338"/>
      <c r="BP61" s="174"/>
      <c r="BQ61" s="174"/>
      <c r="BR61" s="174"/>
      <c r="BS61" s="339"/>
      <c r="BT61" s="339"/>
      <c r="BU61" s="339"/>
      <c r="BV61" s="338"/>
      <c r="BW61" s="174"/>
      <c r="BX61" s="174"/>
      <c r="BY61" s="174"/>
      <c r="BZ61" s="339"/>
      <c r="CA61" s="339"/>
      <c r="CB61" s="339"/>
      <c r="CC61" s="338"/>
      <c r="CD61" s="174"/>
      <c r="CE61" s="174"/>
      <c r="CF61" s="174"/>
      <c r="CG61" s="340"/>
      <c r="CH61" s="329"/>
      <c r="CI61" s="341"/>
      <c r="CJ61" s="341"/>
      <c r="CK61" s="341"/>
      <c r="CL61" s="341"/>
      <c r="CM61" s="341"/>
      <c r="CN61" s="341"/>
      <c r="CO61" s="341"/>
      <c r="CP61" s="341"/>
      <c r="CQ61" s="341"/>
      <c r="CR61" s="341"/>
      <c r="CS61" s="341"/>
      <c r="CT61" s="341"/>
    </row>
    <row r="62" spans="1:98" s="2" customFormat="1" ht="14.25">
      <c r="A62" s="306"/>
      <c r="B62" s="306"/>
      <c r="C62" s="306"/>
      <c r="D62" s="306"/>
      <c r="E62" s="307"/>
      <c r="F62" s="306"/>
      <c r="G62" s="306"/>
      <c r="H62" s="306"/>
      <c r="I62" s="150"/>
      <c r="J62" s="342"/>
      <c r="K62" s="309"/>
      <c r="L62" s="336"/>
      <c r="M62" s="343" t="s">
        <v>200</v>
      </c>
      <c r="N62" s="269"/>
      <c r="O62" s="339"/>
      <c r="P62" s="339"/>
      <c r="Q62" s="339"/>
      <c r="R62" s="338"/>
      <c r="S62" s="174"/>
      <c r="T62" s="174"/>
      <c r="U62" s="338"/>
      <c r="V62" s="339"/>
      <c r="W62" s="339"/>
      <c r="X62" s="339"/>
      <c r="Y62" s="338"/>
      <c r="Z62" s="174"/>
      <c r="AA62" s="174"/>
      <c r="AB62" s="338"/>
      <c r="AC62" s="339"/>
      <c r="AD62" s="339"/>
      <c r="AE62" s="339"/>
      <c r="AF62" s="338"/>
      <c r="AG62" s="174"/>
      <c r="AH62" s="174"/>
      <c r="AI62" s="338"/>
      <c r="AJ62" s="339"/>
      <c r="AK62" s="339"/>
      <c r="AL62" s="339"/>
      <c r="AM62" s="338"/>
      <c r="AN62" s="174"/>
      <c r="AO62" s="174"/>
      <c r="AP62" s="338"/>
      <c r="AQ62" s="339"/>
      <c r="AR62" s="339"/>
      <c r="AS62" s="339"/>
      <c r="AT62" s="338"/>
      <c r="AU62" s="174"/>
      <c r="AV62" s="174"/>
      <c r="AW62" s="338"/>
      <c r="AX62" s="339"/>
      <c r="AY62" s="339"/>
      <c r="AZ62" s="339"/>
      <c r="BA62" s="338"/>
      <c r="BB62" s="174"/>
      <c r="BC62" s="174"/>
      <c r="BD62" s="338"/>
      <c r="BE62" s="339"/>
      <c r="BF62" s="339"/>
      <c r="BG62" s="339"/>
      <c r="BH62" s="338"/>
      <c r="BI62" s="174"/>
      <c r="BJ62" s="174"/>
      <c r="BK62" s="338"/>
      <c r="BL62" s="339"/>
      <c r="BM62" s="339"/>
      <c r="BN62" s="339"/>
      <c r="BO62" s="338"/>
      <c r="BP62" s="174"/>
      <c r="BQ62" s="174"/>
      <c r="BR62" s="338"/>
      <c r="BS62" s="339"/>
      <c r="BT62" s="339"/>
      <c r="BU62" s="339"/>
      <c r="BV62" s="338"/>
      <c r="BW62" s="174"/>
      <c r="BX62" s="174"/>
      <c r="BY62" s="338"/>
      <c r="BZ62" s="339"/>
      <c r="CA62" s="339"/>
      <c r="CB62" s="339"/>
      <c r="CC62" s="338"/>
      <c r="CD62" s="174"/>
      <c r="CE62" s="174"/>
      <c r="CF62" s="338"/>
      <c r="CG62" s="174"/>
      <c r="CH62" s="340"/>
      <c r="CI62" s="341"/>
      <c r="CJ62" s="341"/>
      <c r="CK62" s="341"/>
      <c r="CL62" s="341"/>
      <c r="CM62" s="341"/>
      <c r="CN62" s="341"/>
      <c r="CO62" s="341"/>
      <c r="CP62" s="341"/>
      <c r="CQ62" s="341"/>
      <c r="CR62" s="341"/>
      <c r="CS62" s="341"/>
      <c r="CT62" s="341"/>
    </row>
    <row r="63" spans="1:98" s="2" customFormat="1" ht="14.25">
      <c r="A63" s="306"/>
      <c r="B63" s="306"/>
      <c r="C63" s="306"/>
      <c r="D63" s="307"/>
      <c r="E63" s="190"/>
      <c r="F63" s="306"/>
      <c r="G63" s="306"/>
      <c r="H63" s="306"/>
      <c r="I63" s="309"/>
      <c r="J63" s="342"/>
      <c r="K63" s="309"/>
      <c r="L63" s="336"/>
      <c r="M63" s="269" t="s">
        <v>201</v>
      </c>
      <c r="N63" s="344"/>
      <c r="O63" s="339"/>
      <c r="P63" s="339"/>
      <c r="Q63" s="339"/>
      <c r="R63" s="338"/>
      <c r="S63" s="174"/>
      <c r="T63" s="174"/>
      <c r="U63" s="338"/>
      <c r="V63" s="339"/>
      <c r="W63" s="339"/>
      <c r="X63" s="339"/>
      <c r="Y63" s="338"/>
      <c r="Z63" s="174"/>
      <c r="AA63" s="174"/>
      <c r="AB63" s="338"/>
      <c r="AC63" s="339"/>
      <c r="AD63" s="339"/>
      <c r="AE63" s="339"/>
      <c r="AF63" s="338"/>
      <c r="AG63" s="174"/>
      <c r="AH63" s="174"/>
      <c r="AI63" s="338"/>
      <c r="AJ63" s="339"/>
      <c r="AK63" s="339"/>
      <c r="AL63" s="339"/>
      <c r="AM63" s="338"/>
      <c r="AN63" s="174"/>
      <c r="AO63" s="174"/>
      <c r="AP63" s="338"/>
      <c r="AQ63" s="339"/>
      <c r="AR63" s="339"/>
      <c r="AS63" s="339"/>
      <c r="AT63" s="338"/>
      <c r="AU63" s="174"/>
      <c r="AV63" s="174"/>
      <c r="AW63" s="338"/>
      <c r="AX63" s="339"/>
      <c r="AY63" s="339"/>
      <c r="AZ63" s="339"/>
      <c r="BA63" s="338"/>
      <c r="BB63" s="174"/>
      <c r="BC63" s="174"/>
      <c r="BD63" s="338"/>
      <c r="BE63" s="339"/>
      <c r="BF63" s="339"/>
      <c r="BG63" s="339"/>
      <c r="BH63" s="338"/>
      <c r="BI63" s="174"/>
      <c r="BJ63" s="174"/>
      <c r="BK63" s="338"/>
      <c r="BL63" s="339"/>
      <c r="BM63" s="339"/>
      <c r="BN63" s="339"/>
      <c r="BO63" s="338"/>
      <c r="BP63" s="174"/>
      <c r="BQ63" s="174"/>
      <c r="BR63" s="338"/>
      <c r="BS63" s="339"/>
      <c r="BT63" s="339"/>
      <c r="BU63" s="339"/>
      <c r="BV63" s="338"/>
      <c r="BW63" s="174"/>
      <c r="BX63" s="174"/>
      <c r="BY63" s="338"/>
      <c r="BZ63" s="339"/>
      <c r="CA63" s="339"/>
      <c r="CB63" s="339"/>
      <c r="CC63" s="338"/>
      <c r="CD63" s="174"/>
      <c r="CE63" s="174"/>
      <c r="CF63" s="338"/>
      <c r="CG63" s="174"/>
      <c r="CH63" s="340"/>
      <c r="CI63" s="341"/>
      <c r="CJ63" s="341"/>
      <c r="CK63" s="341"/>
      <c r="CL63" s="341"/>
      <c r="CM63" s="341"/>
      <c r="CN63" s="341"/>
      <c r="CO63" s="341"/>
      <c r="CP63" s="341"/>
      <c r="CQ63" s="341"/>
      <c r="CR63" s="341"/>
      <c r="CS63" s="341"/>
      <c r="CT63" s="341"/>
    </row>
    <row r="64" ht="3" customHeight="1">
      <c r="CT64" s="136"/>
    </row>
    <row r="65" spans="13:98" ht="48.75" customHeight="1">
      <c r="M65" s="346" t="s">
        <v>204</v>
      </c>
      <c r="N65" s="346"/>
      <c r="O65" s="346"/>
      <c r="P65" s="346"/>
      <c r="Q65" s="346"/>
      <c r="R65" s="346"/>
      <c r="S65" s="346"/>
      <c r="T65" s="346"/>
      <c r="U65" s="346"/>
      <c r="V65" s="346"/>
      <c r="W65" s="346"/>
      <c r="X65" s="346"/>
      <c r="Y65" s="346"/>
      <c r="Z65" s="346"/>
      <c r="AA65" s="346"/>
      <c r="AB65" s="346"/>
      <c r="AC65" s="346"/>
      <c r="AD65" s="346"/>
      <c r="AE65" s="346"/>
      <c r="AF65" s="346"/>
      <c r="AG65" s="346"/>
      <c r="AH65" s="346"/>
      <c r="AI65" s="346"/>
      <c r="AJ65" s="346"/>
      <c r="AK65" s="346"/>
      <c r="AL65" s="346"/>
      <c r="AM65" s="346"/>
      <c r="AN65" s="346"/>
      <c r="AO65" s="346"/>
      <c r="AP65" s="346"/>
      <c r="AQ65" s="346"/>
      <c r="AR65" s="346"/>
      <c r="AS65" s="346"/>
      <c r="AT65" s="346"/>
      <c r="AU65" s="346"/>
      <c r="AV65" s="346"/>
      <c r="AW65" s="346"/>
      <c r="AX65" s="346"/>
      <c r="AY65" s="346"/>
      <c r="AZ65" s="346"/>
      <c r="BA65" s="346"/>
      <c r="BB65" s="346"/>
      <c r="BC65" s="346"/>
      <c r="BD65" s="346"/>
      <c r="BE65" s="346"/>
      <c r="BF65" s="346"/>
      <c r="BG65" s="346"/>
      <c r="BH65" s="346"/>
      <c r="BI65" s="346"/>
      <c r="BJ65" s="346"/>
      <c r="BK65" s="346"/>
      <c r="BL65" s="346"/>
      <c r="BM65" s="346"/>
      <c r="BN65" s="346"/>
      <c r="BO65" s="346"/>
      <c r="BP65" s="346"/>
      <c r="BQ65" s="346"/>
      <c r="BR65" s="346"/>
      <c r="BS65" s="346"/>
      <c r="BT65" s="346"/>
      <c r="BU65" s="346"/>
      <c r="BV65" s="346"/>
      <c r="BW65" s="346"/>
      <c r="BX65" s="346"/>
      <c r="BY65" s="346"/>
      <c r="BZ65" s="346"/>
      <c r="CA65" s="346"/>
      <c r="CB65" s="346"/>
      <c r="CC65" s="346"/>
      <c r="CD65" s="346"/>
      <c r="CE65" s="346"/>
      <c r="CF65" s="346"/>
      <c r="CG65" s="346"/>
      <c r="CT65" s="136"/>
    </row>
  </sheetData>
  <sheetProtection sheet="1" formatColumns="0" formatRows="0"/>
  <mergeCells count="340">
    <mergeCell ref="L5:U5"/>
    <mergeCell ref="O7:CG7"/>
    <mergeCell ref="O8:CG8"/>
    <mergeCell ref="O9:CG9"/>
    <mergeCell ref="O10:CG10"/>
    <mergeCell ref="L11:M11"/>
    <mergeCell ref="O12:U12"/>
    <mergeCell ref="V12:AB12"/>
    <mergeCell ref="AC12:AI12"/>
    <mergeCell ref="AJ12:AP12"/>
    <mergeCell ref="AQ12:AW12"/>
    <mergeCell ref="AX12:BD12"/>
    <mergeCell ref="BE12:BK12"/>
    <mergeCell ref="BL12:BR12"/>
    <mergeCell ref="BS12:BY12"/>
    <mergeCell ref="BZ12:CF12"/>
    <mergeCell ref="L13:CG13"/>
    <mergeCell ref="CH13:CH16"/>
    <mergeCell ref="L14:L16"/>
    <mergeCell ref="M14:M16"/>
    <mergeCell ref="N14:N16"/>
    <mergeCell ref="O14:T14"/>
    <mergeCell ref="U14:U16"/>
    <mergeCell ref="V14:AA14"/>
    <mergeCell ref="AB14:AB16"/>
    <mergeCell ref="AC14:AH14"/>
    <mergeCell ref="AI14:AI16"/>
    <mergeCell ref="AJ14:AO14"/>
    <mergeCell ref="AP14:AP16"/>
    <mergeCell ref="AQ14:AV14"/>
    <mergeCell ref="AW14:AW16"/>
    <mergeCell ref="AX14:BC14"/>
    <mergeCell ref="BD14:BD16"/>
    <mergeCell ref="BE14:BJ14"/>
    <mergeCell ref="BK14:BK16"/>
    <mergeCell ref="BL14:BQ14"/>
    <mergeCell ref="BR14:BR16"/>
    <mergeCell ref="BS14:BX14"/>
    <mergeCell ref="BY14:BY16"/>
    <mergeCell ref="BZ14:CE14"/>
    <mergeCell ref="CF14:CF16"/>
    <mergeCell ref="CG14:CG16"/>
    <mergeCell ref="P15:Q15"/>
    <mergeCell ref="R15:T15"/>
    <mergeCell ref="W15:X15"/>
    <mergeCell ref="Y15:AA15"/>
    <mergeCell ref="AD15:AE15"/>
    <mergeCell ref="AF15:AH15"/>
    <mergeCell ref="AK15:AL15"/>
    <mergeCell ref="AM15:AO15"/>
    <mergeCell ref="AR15:AS15"/>
    <mergeCell ref="AT15:AV15"/>
    <mergeCell ref="AY15:AZ15"/>
    <mergeCell ref="BA15:BC15"/>
    <mergeCell ref="BF15:BG15"/>
    <mergeCell ref="BH15:BJ15"/>
    <mergeCell ref="BM15:BN15"/>
    <mergeCell ref="BO15:BQ15"/>
    <mergeCell ref="BT15:BU15"/>
    <mergeCell ref="BV15:BX15"/>
    <mergeCell ref="CA15:CB15"/>
    <mergeCell ref="CC15:CE15"/>
    <mergeCell ref="S16:T16"/>
    <mergeCell ref="Z16:AA16"/>
    <mergeCell ref="AG16:AH16"/>
    <mergeCell ref="AN16:AO16"/>
    <mergeCell ref="AU16:AV16"/>
    <mergeCell ref="BB16:BC16"/>
    <mergeCell ref="BI16:BJ16"/>
    <mergeCell ref="BP16:BQ16"/>
    <mergeCell ref="BW16:BX16"/>
    <mergeCell ref="CD16:CE16"/>
    <mergeCell ref="S17:T17"/>
    <mergeCell ref="Z17:AA17"/>
    <mergeCell ref="AG17:AH17"/>
    <mergeCell ref="AN17:AO17"/>
    <mergeCell ref="AU17:AV17"/>
    <mergeCell ref="BB17:BC17"/>
    <mergeCell ref="BI17:BJ17"/>
    <mergeCell ref="BP17:BQ17"/>
    <mergeCell ref="BW17:BX17"/>
    <mergeCell ref="CD17:CE17"/>
    <mergeCell ref="A18:A63"/>
    <mergeCell ref="O18:CG18"/>
    <mergeCell ref="B19:B27"/>
    <mergeCell ref="O19:CG19"/>
    <mergeCell ref="C20:C27"/>
    <mergeCell ref="O20:CG20"/>
    <mergeCell ref="D21:D26"/>
    <mergeCell ref="I21:I26"/>
    <mergeCell ref="O21:CG21"/>
    <mergeCell ref="E22:E25"/>
    <mergeCell ref="J22:J25"/>
    <mergeCell ref="O22:CG22"/>
    <mergeCell ref="R23:R24"/>
    <mergeCell ref="S23:S24"/>
    <mergeCell ref="T23:T24"/>
    <mergeCell ref="U23:U24"/>
    <mergeCell ref="Y23:Y24"/>
    <mergeCell ref="Z23:Z24"/>
    <mergeCell ref="AA23:AA24"/>
    <mergeCell ref="AB23:AB24"/>
    <mergeCell ref="AF23:AF24"/>
    <mergeCell ref="AG23:AG24"/>
    <mergeCell ref="AH23:AH24"/>
    <mergeCell ref="AI23:AI24"/>
    <mergeCell ref="AM23:AM24"/>
    <mergeCell ref="AN23:AN24"/>
    <mergeCell ref="AO23:AO24"/>
    <mergeCell ref="AP23:AP24"/>
    <mergeCell ref="AT23:AT24"/>
    <mergeCell ref="AU23:AU24"/>
    <mergeCell ref="AV23:AV24"/>
    <mergeCell ref="AW23:AW24"/>
    <mergeCell ref="BA23:BA24"/>
    <mergeCell ref="BB23:BB24"/>
    <mergeCell ref="BC23:BC24"/>
    <mergeCell ref="BD23:BD24"/>
    <mergeCell ref="BH23:BH24"/>
    <mergeCell ref="BI23:BI24"/>
    <mergeCell ref="BJ23:BJ24"/>
    <mergeCell ref="BK23:BK24"/>
    <mergeCell ref="BO23:BO24"/>
    <mergeCell ref="BP23:BP24"/>
    <mergeCell ref="BQ23:BQ24"/>
    <mergeCell ref="BR23:BR24"/>
    <mergeCell ref="BV23:BV24"/>
    <mergeCell ref="BW23:BW24"/>
    <mergeCell ref="BX23:BX24"/>
    <mergeCell ref="BY23:BY24"/>
    <mergeCell ref="CC23:CC24"/>
    <mergeCell ref="CD23:CD24"/>
    <mergeCell ref="CE23:CE24"/>
    <mergeCell ref="CF23:CF24"/>
    <mergeCell ref="CH23:CH25"/>
    <mergeCell ref="B28:B36"/>
    <mergeCell ref="O28:CG28"/>
    <mergeCell ref="C29:C36"/>
    <mergeCell ref="O29:CG29"/>
    <mergeCell ref="D30:D35"/>
    <mergeCell ref="I30:I35"/>
    <mergeCell ref="O30:CG30"/>
    <mergeCell ref="E31:E34"/>
    <mergeCell ref="J31:J34"/>
    <mergeCell ref="O31:CG31"/>
    <mergeCell ref="R32:R33"/>
    <mergeCell ref="S32:S33"/>
    <mergeCell ref="T32:T33"/>
    <mergeCell ref="U32:U33"/>
    <mergeCell ref="Y32:Y33"/>
    <mergeCell ref="Z32:Z33"/>
    <mergeCell ref="AA32:AA33"/>
    <mergeCell ref="AB32:AB33"/>
    <mergeCell ref="AF32:AF33"/>
    <mergeCell ref="AG32:AG33"/>
    <mergeCell ref="AH32:AH33"/>
    <mergeCell ref="AI32:AI33"/>
    <mergeCell ref="AM32:AM33"/>
    <mergeCell ref="AN32:AN33"/>
    <mergeCell ref="AO32:AO33"/>
    <mergeCell ref="AP32:AP33"/>
    <mergeCell ref="AT32:AT33"/>
    <mergeCell ref="AU32:AU33"/>
    <mergeCell ref="AV32:AV33"/>
    <mergeCell ref="AW32:AW33"/>
    <mergeCell ref="BA32:BA33"/>
    <mergeCell ref="BB32:BB33"/>
    <mergeCell ref="BC32:BC33"/>
    <mergeCell ref="BD32:BD33"/>
    <mergeCell ref="BH32:BH33"/>
    <mergeCell ref="BI32:BI33"/>
    <mergeCell ref="BJ32:BJ33"/>
    <mergeCell ref="BK32:BK33"/>
    <mergeCell ref="BO32:BO33"/>
    <mergeCell ref="BP32:BP33"/>
    <mergeCell ref="BQ32:BQ33"/>
    <mergeCell ref="BR32:BR33"/>
    <mergeCell ref="BV32:BV33"/>
    <mergeCell ref="BW32:BW33"/>
    <mergeCell ref="BX32:BX33"/>
    <mergeCell ref="BY32:BY33"/>
    <mergeCell ref="CC32:CC33"/>
    <mergeCell ref="CD32:CD33"/>
    <mergeCell ref="CE32:CE33"/>
    <mergeCell ref="CF32:CF33"/>
    <mergeCell ref="CH32:CH34"/>
    <mergeCell ref="B37:B45"/>
    <mergeCell ref="O37:CG37"/>
    <mergeCell ref="C38:C45"/>
    <mergeCell ref="O38:CG38"/>
    <mergeCell ref="D39:D44"/>
    <mergeCell ref="I39:I44"/>
    <mergeCell ref="O39:CG39"/>
    <mergeCell ref="E40:E43"/>
    <mergeCell ref="J40:J43"/>
    <mergeCell ref="O40:CG40"/>
    <mergeCell ref="R41:R42"/>
    <mergeCell ref="S41:S42"/>
    <mergeCell ref="T41:T42"/>
    <mergeCell ref="U41:U42"/>
    <mergeCell ref="Y41:Y42"/>
    <mergeCell ref="Z41:Z42"/>
    <mergeCell ref="AA41:AA42"/>
    <mergeCell ref="AB41:AB42"/>
    <mergeCell ref="AF41:AF42"/>
    <mergeCell ref="AG41:AG42"/>
    <mergeCell ref="AH41:AH42"/>
    <mergeCell ref="AI41:AI42"/>
    <mergeCell ref="AM41:AM42"/>
    <mergeCell ref="AN41:AN42"/>
    <mergeCell ref="AO41:AO42"/>
    <mergeCell ref="AP41:AP42"/>
    <mergeCell ref="AT41:AT42"/>
    <mergeCell ref="AU41:AU42"/>
    <mergeCell ref="AV41:AV42"/>
    <mergeCell ref="AW41:AW42"/>
    <mergeCell ref="BA41:BA42"/>
    <mergeCell ref="BB41:BB42"/>
    <mergeCell ref="BC41:BC42"/>
    <mergeCell ref="BD41:BD42"/>
    <mergeCell ref="BH41:BH42"/>
    <mergeCell ref="BI41:BI42"/>
    <mergeCell ref="BJ41:BJ42"/>
    <mergeCell ref="BK41:BK42"/>
    <mergeCell ref="BO41:BO42"/>
    <mergeCell ref="BP41:BP42"/>
    <mergeCell ref="BQ41:BQ42"/>
    <mergeCell ref="BR41:BR42"/>
    <mergeCell ref="BV41:BV42"/>
    <mergeCell ref="BW41:BW42"/>
    <mergeCell ref="BX41:BX42"/>
    <mergeCell ref="BY41:BY42"/>
    <mergeCell ref="CC41:CC42"/>
    <mergeCell ref="CD41:CD42"/>
    <mergeCell ref="CE41:CE42"/>
    <mergeCell ref="CF41:CF42"/>
    <mergeCell ref="CH41:CH43"/>
    <mergeCell ref="B46:B54"/>
    <mergeCell ref="O46:CG46"/>
    <mergeCell ref="C47:C54"/>
    <mergeCell ref="O47:CG47"/>
    <mergeCell ref="D48:D53"/>
    <mergeCell ref="I48:I53"/>
    <mergeCell ref="O48:CG48"/>
    <mergeCell ref="E49:E52"/>
    <mergeCell ref="J49:J52"/>
    <mergeCell ref="O49:CG49"/>
    <mergeCell ref="R50:R51"/>
    <mergeCell ref="S50:S51"/>
    <mergeCell ref="T50:T51"/>
    <mergeCell ref="U50:U51"/>
    <mergeCell ref="Y50:Y51"/>
    <mergeCell ref="Z50:Z51"/>
    <mergeCell ref="AA50:AA51"/>
    <mergeCell ref="AB50:AB51"/>
    <mergeCell ref="AF50:AF51"/>
    <mergeCell ref="AG50:AG51"/>
    <mergeCell ref="AH50:AH51"/>
    <mergeCell ref="AI50:AI51"/>
    <mergeCell ref="AM50:AM51"/>
    <mergeCell ref="AN50:AN51"/>
    <mergeCell ref="AO50:AO51"/>
    <mergeCell ref="AP50:AP51"/>
    <mergeCell ref="AT50:AT51"/>
    <mergeCell ref="AU50:AU51"/>
    <mergeCell ref="AV50:AV51"/>
    <mergeCell ref="AW50:AW51"/>
    <mergeCell ref="BA50:BA51"/>
    <mergeCell ref="BB50:BB51"/>
    <mergeCell ref="BC50:BC51"/>
    <mergeCell ref="BD50:BD51"/>
    <mergeCell ref="BH50:BH51"/>
    <mergeCell ref="BI50:BI51"/>
    <mergeCell ref="BJ50:BJ51"/>
    <mergeCell ref="BK50:BK51"/>
    <mergeCell ref="BO50:BO51"/>
    <mergeCell ref="BP50:BP51"/>
    <mergeCell ref="BQ50:BQ51"/>
    <mergeCell ref="BR50:BR51"/>
    <mergeCell ref="BV50:BV51"/>
    <mergeCell ref="BW50:BW51"/>
    <mergeCell ref="BX50:BX51"/>
    <mergeCell ref="BY50:BY51"/>
    <mergeCell ref="CC50:CC51"/>
    <mergeCell ref="CD50:CD51"/>
    <mergeCell ref="CE50:CE51"/>
    <mergeCell ref="CF50:CF51"/>
    <mergeCell ref="CH50:CH52"/>
    <mergeCell ref="B55:B63"/>
    <mergeCell ref="O55:CG55"/>
    <mergeCell ref="C56:C63"/>
    <mergeCell ref="O56:CG56"/>
    <mergeCell ref="D57:D62"/>
    <mergeCell ref="I57:I62"/>
    <mergeCell ref="O57:CG57"/>
    <mergeCell ref="E58:E61"/>
    <mergeCell ref="J58:J61"/>
    <mergeCell ref="O58:CG58"/>
    <mergeCell ref="R59:R60"/>
    <mergeCell ref="S59:S60"/>
    <mergeCell ref="T59:T60"/>
    <mergeCell ref="U59:U60"/>
    <mergeCell ref="Y59:Y60"/>
    <mergeCell ref="Z59:Z60"/>
    <mergeCell ref="AA59:AA60"/>
    <mergeCell ref="AB59:AB60"/>
    <mergeCell ref="AF59:AF60"/>
    <mergeCell ref="AG59:AG60"/>
    <mergeCell ref="AH59:AH60"/>
    <mergeCell ref="AI59:AI60"/>
    <mergeCell ref="AM59:AM60"/>
    <mergeCell ref="AN59:AN60"/>
    <mergeCell ref="AO59:AO60"/>
    <mergeCell ref="AP59:AP60"/>
    <mergeCell ref="AT59:AT60"/>
    <mergeCell ref="AU59:AU60"/>
    <mergeCell ref="AV59:AV60"/>
    <mergeCell ref="AW59:AW60"/>
    <mergeCell ref="BA59:BA60"/>
    <mergeCell ref="BB59:BB60"/>
    <mergeCell ref="BC59:BC60"/>
    <mergeCell ref="BD59:BD60"/>
    <mergeCell ref="BH59:BH60"/>
    <mergeCell ref="BI59:BI60"/>
    <mergeCell ref="BJ59:BJ60"/>
    <mergeCell ref="BK59:BK60"/>
    <mergeCell ref="BO59:BO60"/>
    <mergeCell ref="BP59:BP60"/>
    <mergeCell ref="BQ59:BQ60"/>
    <mergeCell ref="BR59:BR60"/>
    <mergeCell ref="BV59:BV60"/>
    <mergeCell ref="BW59:BW60"/>
    <mergeCell ref="BX59:BX60"/>
    <mergeCell ref="BY59:BY60"/>
    <mergeCell ref="CC59:CC60"/>
    <mergeCell ref="CD59:CD60"/>
    <mergeCell ref="CE59:CE60"/>
    <mergeCell ref="CF59:CF60"/>
    <mergeCell ref="CH59:CH61"/>
    <mergeCell ref="M65:CG65"/>
  </mergeCells>
  <dataValidations count="8">
    <dataValidation type="textLength" operator="lessThanOrEqual" allowBlank="1" showInputMessage="1" showErrorMessage="1" errorTitle="Ошибка" error="Допускается ввод не более 900 символов!" sqref="CH7:CH10 O21:CG21 O30 V30 AC30 AJ30 AQ30 AX30 BE30 BL30 BS30 BZ30 O39 V39 AC39 AJ39 AQ39 AX39 BE39 BL39 BS39 BZ39 O48 V48 AC48 AJ48 AQ48 AX48 BE48 BL48 BS48 BZ48 O57 V57 AC57 AJ57 AQ57 AX57 BE57 BL57 BS57 BZ57">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23 T23:T24 Y23 AA23:AA24 AF23 AH23:AH24 AM23 AO23:AO24 AT23 AV23:AV24 BA23 BC23:BC24 BH23 BJ23:BJ24 BO23 BQ23:BQ24 BV23 BX23:BX24 CC23 CE23:CE24 R32 T32:T33 Y32 AA32:AA33 AF32 AH32:AH33 AM32 AO32:AO33 AT32 AV32:AV33 BA32 BC32:BC33 BH32 BJ32:BJ33 BO32 BQ32:BQ33 BV32 BX32:BX33 CC32 CE32:CE33 R41 T41:T42 Y41 AA41:AA42 AF41 AH41:AH42 AM41 AO41:AO42 AT41 AV41:AV42 BA41 BC41:BC42 BH41 BJ41:BJ42 BO41 BQ41:BQ42 BV41 BX41:BX42 CC41 CE41:CE42 R50 T50:T51 Y50 AA50:AA51 AF50 AH50:AH51 AM50 AO50:AO51 AT50 AV50:AV51 BA50 BC50:BC51 BH50 BJ50:BJ51 BO50 BQ50:BQ51 BV50 BX50:BX51 CC50 CE50:CE51 R59 T59:T60 Y59 AA59:AA60 AF59 AH59:AH60 AM59 AO59:AO60 AT59 AV59:AV60 BA59 BC59:BC60 BH59 BJ59:BJ60 BO59 BQ59:BQ60 BV59 BX59:BX60 CC59 CE59:CE60">
      <formula1>0</formula1>
      <formula2>0</formula2>
    </dataValidation>
    <dataValidation allowBlank="1" showInputMessage="1" showErrorMessage="1" prompt="Для выбора выполните двойной щелчок левой клавиши мыши по соответствующей ячейке." sqref="S23:S24 U23:U24 Z23:Z24 AB23:AB24 AG23:AG24 AI23:AI24 AN23:AN24 AP23:AP24 AU23:AU24 AW23:AW24 BB23:BB24 BD23:BD24 BI23:BI24 BK23:BK24 BP23:BP24 BR23:BR24 BW23:BW24 BY23:BY24 CD23:CD24 CF23:CF24 S32:S33 U32:U33 Z32:Z33 AB32:AB33 AG32:AG33 AI32:AI33 AN32:AN33 AP32:AP33 AU32:AU33 AW32:AW33 BB32:BB33 BD32:BD33 BI32:BI33 BK32:BK33 BP32:BP33 BR32:BR33 BW32:BW33 BY32:BY33 CD32:CD33 CF32:CF33 S41:S42 U41:U42 Z41:Z42 AB41:AB42 AG41:AG42 AI41:AI42 AN41:AN42 AP41:AP42 AU41:AU42 AW41:AW42 BB41:BB42 BD41:BD42 BI41:BI42 BK41:BK42 BP41:BP42 BR41:BR42 BW41:BW42 BY41:BY42 CD41:CD42 CF41:CF42 S50:S51 U50:U51 Z50:Z51 AB50:AB51 AG50:AG51 AI50:AI51 AN50:AN51 AP50:AP51 AU50:AU51 AW50:AW51 BB50:BB51 BD50:BD51 BI50:BI51 BK50:BK51 BP50:BP51 BR50:BR51 BW50:BW51 BY50:BY51 CD50:CD51 CF50:CF51 S59:S60 U59:U60 Z59:Z60 AB59:AB60 AG59:AG60 AI59:AI60 AN59:AN60 AP59:AP60 AU59:AU60 AW59:AW60 BB59:BB60 BD59:BD60 BI59:BI60 BK59:BK60 BP59:BP60 BR59:BR60 BW59:BW60 BY59:BY60 CD59:CD60 CF59:CF60">
      <formula1>0</formula1>
      <formula2>0</formula2>
    </dataValidation>
    <dataValidation allowBlank="1" promptTitle="checkPeriodRange" sqref="Q24 X24 AE24 AL24 AS24 AZ24 BG24 BN24 BU24 CB24 Q33 X33 AE33 AL33 AS33 AZ33 BG33 BN33 BU33 CB33 Q42 X42 AE42 AL42 AS42 AZ42 BG42 BN42 BU42 CB42 Q51 X51 AE51 AL51 AS51 AZ51 BG51 BN51 BU51 CB51 Q60 X60 AE60 AL60 AS60 AZ60 BG60 BN60 BU60 CB60">
      <formula1>0</formula1>
      <formula2>0</formula2>
    </dataValidation>
    <dataValidation type="list" allowBlank="1" showInputMessage="1" showErrorMessage="1" errorTitle="Ошибка" error="Выберите значение из списка" sqref="O22 V22 AC22 AJ22 AQ22 AX22 BE22 BL22 BS22 BZ22 O31 V31 AC31 AJ31 AQ31 AX31 BE31 BL31 BS31 BZ31 O40 V40 AC40 AJ40 AQ40 AX40 BE40 BL40 BS40 BZ40 O49 V49 AC49 AJ49 AQ49 AX49 BE49 BL49 BS49 BZ49 O58 V58 AC58 AJ58 AQ58 AX58 BE58 BL58 BS58 BZ58">
      <formula1>0</formula1>
      <formula2>0</formula2>
    </dataValidation>
    <dataValidation allowBlank="1" sqref="S25:S27 Z25:Z27 AG25:AG27 AN25:AN27 AU25:AU27 BB25:BB27 BI25:BI27 BP25:BP27 BW25:BW27 CD25:CD27 S34:S36 Z34:Z36 AG34:AG36 AN34:AN36 AU34:AU36 BB34:BB36 BI34:BI36 BP34:BP36 BW34:BW36 CD34:CD36 S43:S45 Z43:Z45 AG43:AG45 AN43:AN45 AU43:AU45 BB43:BB45 BI43:BI45 BP43:BP45 BW43:BW45 CD43:CD45 S52:S54 Z52:Z54 AG52:AG54 AN52:AN54 AU52:AU54 BB52:BB54 BI52:BI54 BP52:BP54 BW52:BW54 CD52:CD54 S61:S63 Z61:Z63 AG61:AG63 AN61:AN63 AU61:AU63 BB61:BB63 BI61:BI63 BP61:BP63 BW61:BW63 CD61:CD63">
      <formula1>0</formula1>
      <formula2>0</formula2>
    </dataValidation>
    <dataValidation type="textLength" operator="lessThanOrEqual" allowBlank="1" showInputMessage="1" showErrorMessage="1" prompt="Введите значение признака дифференциации" errorTitle="Ошибка" error="Допускается ввод не более 900 символов!" sqref="M23 M32 M41 M50 M59">
      <formula1>900</formula1>
    </dataValidation>
    <dataValidation type="decimal" allowBlank="1" showErrorMessage="1" errorTitle="Ошибка" error="Допускается ввод только действительных чисел!" sqref="O23 V23 AC23 AJ23 AQ23 AX23 BE23 BL23 BS23 BZ23 O32 V32 AC32 AJ32 AQ32 AX32 BE32 BL32 BS32 BZ32 O41 V41 AC41 AJ41 AQ41 AX41 BE41 BL41 BS41 BZ41 O50 V50 AC50 AJ50 AQ50 AX50 BE50 BL50 BS50 BZ50 O59 V59 AC59 AJ59 AQ59 AX59 BE59 BL59 BS59 BZ59">
      <formula1>-999999999999999000000000</formula1>
      <formula2>9.99999999999999E+23</formula2>
    </dataValidation>
  </dataValidations>
  <printOptions horizontalCentered="1" verticalCentered="1"/>
  <pageMargins left="0" right="0" top="0" bottom="0" header="0.5118055555555555" footer="0.511805555555555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dimension ref="A1:T19"/>
  <sheetViews>
    <sheetView showGridLines="0" workbookViewId="0" topLeftCell="E1">
      <selection activeCell="A1" sqref="A1"/>
    </sheetView>
  </sheetViews>
  <sheetFormatPr defaultColWidth="9.140625" defaultRowHeight="11.25"/>
  <cols>
    <col min="1" max="1" width="3.7109375" style="247" hidden="1" customWidth="1"/>
    <col min="2" max="4" width="3.7109375" style="141" hidden="1" customWidth="1"/>
    <col min="5" max="5" width="3.7109375" style="248" customWidth="1"/>
    <col min="6" max="6" width="9.7109375" style="136" customWidth="1"/>
    <col min="7" max="7" width="37.7109375" style="136" customWidth="1"/>
    <col min="8" max="8" width="66.8515625" style="136" customWidth="1"/>
    <col min="9" max="9" width="115.8515625" style="136" customWidth="1"/>
    <col min="10" max="11" width="10.57421875" style="141" customWidth="1"/>
    <col min="12" max="12" width="11.140625" style="141" customWidth="1"/>
    <col min="13" max="20" width="10.57421875" style="141" customWidth="1"/>
    <col min="21" max="16384" width="10.57421875" style="136" customWidth="1"/>
  </cols>
  <sheetData>
    <row r="1" ht="3" customHeight="1">
      <c r="A1" s="247" t="s">
        <v>145</v>
      </c>
    </row>
    <row r="2" spans="6:9" ht="22.5" customHeight="1">
      <c r="F2" s="249" t="s">
        <v>153</v>
      </c>
      <c r="G2" s="249"/>
      <c r="H2" s="249"/>
      <c r="I2" s="155"/>
    </row>
    <row r="3" ht="3" customHeight="1"/>
    <row r="4" spans="1:20" s="251" customFormat="1" ht="11.25" customHeight="1">
      <c r="A4" s="250"/>
      <c r="B4" s="250"/>
      <c r="C4" s="250"/>
      <c r="D4" s="250"/>
      <c r="F4" s="163" t="s">
        <v>154</v>
      </c>
      <c r="G4" s="163"/>
      <c r="H4" s="163"/>
      <c r="I4" s="252" t="s">
        <v>155</v>
      </c>
      <c r="J4" s="250"/>
      <c r="K4" s="250"/>
      <c r="L4" s="250"/>
      <c r="M4" s="250"/>
      <c r="N4" s="250"/>
      <c r="O4" s="250"/>
      <c r="P4" s="250"/>
      <c r="Q4" s="250"/>
      <c r="R4" s="250"/>
      <c r="S4" s="250"/>
      <c r="T4" s="250"/>
    </row>
    <row r="5" spans="1:20" s="251" customFormat="1" ht="11.25" customHeight="1">
      <c r="A5" s="250"/>
      <c r="B5" s="250"/>
      <c r="C5" s="250"/>
      <c r="D5" s="250"/>
      <c r="F5" s="252" t="s">
        <v>89</v>
      </c>
      <c r="G5" s="253" t="s">
        <v>156</v>
      </c>
      <c r="H5" s="254" t="s">
        <v>21</v>
      </c>
      <c r="I5" s="252"/>
      <c r="J5" s="250"/>
      <c r="K5" s="250"/>
      <c r="L5" s="250"/>
      <c r="M5" s="250"/>
      <c r="N5" s="250"/>
      <c r="O5" s="250"/>
      <c r="P5" s="250"/>
      <c r="Q5" s="250"/>
      <c r="R5" s="250"/>
      <c r="S5" s="250"/>
      <c r="T5" s="250"/>
    </row>
    <row r="6" spans="1:20" s="251" customFormat="1" ht="12" customHeight="1">
      <c r="A6" s="250"/>
      <c r="B6" s="250"/>
      <c r="C6" s="250"/>
      <c r="D6" s="250"/>
      <c r="F6" s="223" t="s">
        <v>91</v>
      </c>
      <c r="G6" s="255">
        <v>2</v>
      </c>
      <c r="H6" s="256">
        <v>3</v>
      </c>
      <c r="I6" s="257">
        <v>4</v>
      </c>
      <c r="J6" s="250">
        <v>4</v>
      </c>
      <c r="K6" s="250"/>
      <c r="L6" s="250"/>
      <c r="M6" s="250"/>
      <c r="N6" s="250"/>
      <c r="O6" s="250"/>
      <c r="P6" s="250"/>
      <c r="Q6" s="250"/>
      <c r="R6" s="250"/>
      <c r="S6" s="250"/>
      <c r="T6" s="250"/>
    </row>
    <row r="7" spans="1:20" s="251" customFormat="1" ht="18.75">
      <c r="A7" s="250"/>
      <c r="B7" s="250"/>
      <c r="C7" s="250"/>
      <c r="D7" s="250"/>
      <c r="F7" s="258">
        <v>1</v>
      </c>
      <c r="G7" s="259" t="s">
        <v>157</v>
      </c>
      <c r="H7" s="260" t="e">
        <f>#N/A</f>
        <v>#N/A</v>
      </c>
      <c r="I7" s="261" t="s">
        <v>158</v>
      </c>
      <c r="J7" s="262"/>
      <c r="K7" s="250"/>
      <c r="L7" s="250"/>
      <c r="M7" s="250"/>
      <c r="N7" s="250"/>
      <c r="O7" s="250"/>
      <c r="P7" s="250"/>
      <c r="Q7" s="250"/>
      <c r="R7" s="250"/>
      <c r="S7" s="250"/>
      <c r="T7" s="250"/>
    </row>
    <row r="8" spans="1:20" s="251" customFormat="1" ht="45">
      <c r="A8" s="263">
        <v>1</v>
      </c>
      <c r="B8" s="250"/>
      <c r="C8" s="250"/>
      <c r="D8" s="250"/>
      <c r="F8" s="258" t="e">
        <f>"2."&amp;mergeValue()</f>
        <v>#NAME?</v>
      </c>
      <c r="G8" s="259" t="s">
        <v>159</v>
      </c>
      <c r="H8" s="260"/>
      <c r="I8" s="261" t="s">
        <v>160</v>
      </c>
      <c r="J8" s="262"/>
      <c r="K8" s="250"/>
      <c r="L8" s="250"/>
      <c r="M8" s="250"/>
      <c r="N8" s="250"/>
      <c r="O8" s="250"/>
      <c r="P8" s="250"/>
      <c r="Q8" s="250"/>
      <c r="R8" s="250"/>
      <c r="S8" s="250"/>
      <c r="T8" s="250"/>
    </row>
    <row r="9" spans="1:20" s="251" customFormat="1" ht="22.5">
      <c r="A9" s="263"/>
      <c r="B9" s="250"/>
      <c r="C9" s="250"/>
      <c r="D9" s="250"/>
      <c r="F9" s="258" t="e">
        <f>"3."&amp;mergeValue()</f>
        <v>#NAME?</v>
      </c>
      <c r="G9" s="259" t="s">
        <v>161</v>
      </c>
      <c r="H9" s="260"/>
      <c r="I9" s="261" t="s">
        <v>162</v>
      </c>
      <c r="J9" s="262"/>
      <c r="K9" s="250"/>
      <c r="L9" s="250"/>
      <c r="M9" s="250"/>
      <c r="N9" s="250"/>
      <c r="O9" s="250"/>
      <c r="P9" s="250"/>
      <c r="Q9" s="250"/>
      <c r="R9" s="250"/>
      <c r="S9" s="250"/>
      <c r="T9" s="250"/>
    </row>
    <row r="10" spans="1:20" s="251" customFormat="1" ht="22.5">
      <c r="A10" s="263"/>
      <c r="B10" s="250"/>
      <c r="C10" s="250"/>
      <c r="D10" s="250"/>
      <c r="F10" s="258" t="e">
        <f>"4."&amp;mergeValue()</f>
        <v>#NAME?</v>
      </c>
      <c r="G10" s="259" t="s">
        <v>163</v>
      </c>
      <c r="H10" s="254" t="s">
        <v>164</v>
      </c>
      <c r="I10" s="261"/>
      <c r="J10" s="262"/>
      <c r="K10" s="250"/>
      <c r="L10" s="250"/>
      <c r="M10" s="250"/>
      <c r="N10" s="250"/>
      <c r="O10" s="250"/>
      <c r="P10" s="250"/>
      <c r="Q10" s="250"/>
      <c r="R10" s="250"/>
      <c r="S10" s="250"/>
      <c r="T10" s="250"/>
    </row>
    <row r="11" spans="1:20" s="251" customFormat="1" ht="18.75">
      <c r="A11" s="263"/>
      <c r="B11" s="263">
        <v>1</v>
      </c>
      <c r="C11" s="263"/>
      <c r="D11" s="263"/>
      <c r="F11" s="258" t="e">
        <f>"4."&amp;mergeValue()&amp;"."&amp;mergeValue()</f>
        <v>#NAME?</v>
      </c>
      <c r="G11" s="264" t="s">
        <v>165</v>
      </c>
      <c r="H11" s="260" t="e">
        <f>#N/A</f>
        <v>#N/A</v>
      </c>
      <c r="I11" s="261" t="s">
        <v>166</v>
      </c>
      <c r="J11" s="262"/>
      <c r="K11" s="250"/>
      <c r="L11" s="250"/>
      <c r="M11" s="250"/>
      <c r="N11" s="250"/>
      <c r="O11" s="250"/>
      <c r="P11" s="250"/>
      <c r="Q11" s="250"/>
      <c r="R11" s="250"/>
      <c r="S11" s="250"/>
      <c r="T11" s="250"/>
    </row>
    <row r="12" spans="1:20" s="251" customFormat="1" ht="22.5">
      <c r="A12" s="263"/>
      <c r="B12" s="263"/>
      <c r="C12" s="263">
        <v>1</v>
      </c>
      <c r="D12" s="263"/>
      <c r="F12" s="258" t="e">
        <f>"4."&amp;mergeValue()&amp;"."&amp;mergeValue()&amp;"."&amp;mergeValue()</f>
        <v>#NAME?</v>
      </c>
      <c r="G12" s="265" t="s">
        <v>167</v>
      </c>
      <c r="H12" s="260"/>
      <c r="I12" s="261" t="s">
        <v>168</v>
      </c>
      <c r="J12" s="262"/>
      <c r="K12" s="250"/>
      <c r="L12" s="250"/>
      <c r="M12" s="250"/>
      <c r="N12" s="250"/>
      <c r="O12" s="250"/>
      <c r="P12" s="250"/>
      <c r="Q12" s="250"/>
      <c r="R12" s="250"/>
      <c r="S12" s="250"/>
      <c r="T12" s="250"/>
    </row>
    <row r="13" spans="1:20" s="251" customFormat="1" ht="39" customHeight="1">
      <c r="A13" s="263"/>
      <c r="B13" s="263"/>
      <c r="C13" s="263"/>
      <c r="D13" s="263">
        <v>1</v>
      </c>
      <c r="F13" s="258" t="e">
        <f>"4."&amp;mergeValue()&amp;"."&amp;mergeValue()&amp;"."&amp;mergeValue()&amp;"."&amp;mergeValue()</f>
        <v>#NAME?</v>
      </c>
      <c r="G13" s="266" t="s">
        <v>169</v>
      </c>
      <c r="H13" s="260"/>
      <c r="I13" s="267" t="s">
        <v>170</v>
      </c>
      <c r="J13" s="262"/>
      <c r="K13" s="250"/>
      <c r="L13" s="250"/>
      <c r="M13" s="250"/>
      <c r="N13" s="250"/>
      <c r="O13" s="250"/>
      <c r="P13" s="250"/>
      <c r="Q13" s="250"/>
      <c r="R13" s="250"/>
      <c r="S13" s="250"/>
      <c r="T13" s="250"/>
    </row>
    <row r="14" spans="1:20" s="251" customFormat="1" ht="18.75">
      <c r="A14" s="263"/>
      <c r="B14" s="263"/>
      <c r="C14" s="263"/>
      <c r="D14" s="263"/>
      <c r="F14" s="268"/>
      <c r="G14" s="269" t="s">
        <v>171</v>
      </c>
      <c r="H14" s="270"/>
      <c r="I14" s="267"/>
      <c r="J14" s="262"/>
      <c r="K14" s="250"/>
      <c r="L14" s="250"/>
      <c r="M14" s="250"/>
      <c r="N14" s="250"/>
      <c r="O14" s="250"/>
      <c r="P14" s="250"/>
      <c r="Q14" s="250"/>
      <c r="R14" s="250"/>
      <c r="S14" s="250"/>
      <c r="T14" s="250"/>
    </row>
    <row r="15" spans="1:20" s="251" customFormat="1" ht="18.75">
      <c r="A15" s="263"/>
      <c r="B15" s="263"/>
      <c r="C15" s="263"/>
      <c r="D15" s="263"/>
      <c r="F15" s="271"/>
      <c r="G15" s="272" t="s">
        <v>172</v>
      </c>
      <c r="H15" s="273"/>
      <c r="I15" s="274"/>
      <c r="J15" s="262"/>
      <c r="K15" s="250"/>
      <c r="L15" s="250"/>
      <c r="M15" s="250"/>
      <c r="N15" s="250"/>
      <c r="O15" s="250"/>
      <c r="P15" s="250"/>
      <c r="Q15" s="250"/>
      <c r="R15" s="250"/>
      <c r="S15" s="250"/>
      <c r="T15" s="250"/>
    </row>
    <row r="16" spans="1:20" s="251" customFormat="1" ht="18.75">
      <c r="A16" s="263"/>
      <c r="B16" s="250"/>
      <c r="C16" s="250"/>
      <c r="D16" s="250"/>
      <c r="F16" s="268"/>
      <c r="G16" s="186" t="s">
        <v>173</v>
      </c>
      <c r="H16" s="275"/>
      <c r="I16" s="276"/>
      <c r="J16" s="262"/>
      <c r="K16" s="250"/>
      <c r="L16" s="250"/>
      <c r="M16" s="250"/>
      <c r="N16" s="250"/>
      <c r="O16" s="250"/>
      <c r="P16" s="250"/>
      <c r="Q16" s="250"/>
      <c r="R16" s="250"/>
      <c r="S16" s="250"/>
      <c r="T16" s="250"/>
    </row>
    <row r="17" spans="1:20" s="251" customFormat="1" ht="18.75">
      <c r="A17" s="250"/>
      <c r="B17" s="250"/>
      <c r="C17" s="250"/>
      <c r="D17" s="250"/>
      <c r="F17" s="268"/>
      <c r="G17" s="277" t="s">
        <v>174</v>
      </c>
      <c r="H17" s="275"/>
      <c r="I17" s="276"/>
      <c r="J17" s="262"/>
      <c r="K17" s="250"/>
      <c r="L17" s="250"/>
      <c r="M17" s="250"/>
      <c r="N17" s="250"/>
      <c r="O17" s="250"/>
      <c r="P17" s="250"/>
      <c r="Q17" s="250"/>
      <c r="R17" s="250"/>
      <c r="S17" s="250"/>
      <c r="T17" s="250"/>
    </row>
    <row r="18" spans="1:20" s="233" customFormat="1" ht="3" customHeight="1">
      <c r="A18" s="206"/>
      <c r="B18" s="206"/>
      <c r="C18" s="206"/>
      <c r="D18" s="206"/>
      <c r="F18" s="278"/>
      <c r="G18" s="279"/>
      <c r="H18" s="280"/>
      <c r="I18" s="281"/>
      <c r="J18" s="206"/>
      <c r="K18" s="206"/>
      <c r="L18" s="206"/>
      <c r="M18" s="206"/>
      <c r="N18" s="206"/>
      <c r="O18" s="206"/>
      <c r="P18" s="206"/>
      <c r="Q18" s="206"/>
      <c r="R18" s="206"/>
      <c r="S18" s="206"/>
      <c r="T18" s="206"/>
    </row>
    <row r="19" spans="1:20" s="233" customFormat="1" ht="15" customHeight="1">
      <c r="A19" s="206"/>
      <c r="B19" s="206"/>
      <c r="C19" s="206"/>
      <c r="D19" s="206"/>
      <c r="F19" s="282"/>
      <c r="G19" s="283" t="s">
        <v>175</v>
      </c>
      <c r="H19" s="283"/>
      <c r="I19" s="284"/>
      <c r="J19" s="206"/>
      <c r="K19" s="206"/>
      <c r="L19" s="206"/>
      <c r="M19" s="206"/>
      <c r="N19" s="206"/>
      <c r="O19" s="206"/>
      <c r="P19" s="206"/>
      <c r="Q19" s="206"/>
      <c r="R19" s="206"/>
      <c r="S19" s="206"/>
      <c r="T19" s="206"/>
    </row>
  </sheetData>
  <sheetProtection password="FA9C" sheet="1" formatColumns="0" formatRows="0"/>
  <mergeCells count="8">
    <mergeCell ref="F2:H2"/>
    <mergeCell ref="F4:H4"/>
    <mergeCell ref="I4:I5"/>
    <mergeCell ref="A8:A16"/>
    <mergeCell ref="B11:B15"/>
    <mergeCell ref="C12:C14"/>
    <mergeCell ref="I13:I14"/>
    <mergeCell ref="G19:H19"/>
  </mergeCells>
  <dataValidations count="1">
    <dataValidation type="textLength" operator="lessThanOrEqual" allowBlank="1" showInputMessage="1" showErrorMessage="1" errorTitle="Ошибка" error="Допускается ввод не более 900 символов!" sqref="I15:I19">
      <formula1>900</formula1>
    </dataValidation>
  </dataValidations>
  <printOptions/>
  <pageMargins left="0.7" right="0.7" top="0.75" bottom="0.75" header="0.5118055555555555" footer="0.5118055555555555"/>
  <pageSetup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4:BA33"/>
  <sheetViews>
    <sheetView showGridLines="0" workbookViewId="0" topLeftCell="K4">
      <selection activeCell="A1" sqref="A1"/>
    </sheetView>
  </sheetViews>
  <sheetFormatPr defaultColWidth="9.140625" defaultRowHeight="11.25"/>
  <cols>
    <col min="1" max="6" width="13.00390625" style="136" hidden="1" customWidth="1"/>
    <col min="7" max="7" width="9.140625" style="285" hidden="1" customWidth="1"/>
    <col min="8" max="8" width="2.00390625" style="285" hidden="1" customWidth="1"/>
    <col min="9" max="9" width="3.7109375" style="285" hidden="1" customWidth="1"/>
    <col min="10" max="10" width="3.7109375" style="248" hidden="1" customWidth="1"/>
    <col min="11" max="11" width="3.7109375" style="248" customWidth="1"/>
    <col min="12" max="12" width="12.7109375" style="136" customWidth="1"/>
    <col min="13" max="13" width="47.421875" style="136" customWidth="1"/>
    <col min="14" max="15" width="3.7109375" style="136" customWidth="1"/>
    <col min="16" max="16" width="4.140625" style="136" customWidth="1"/>
    <col min="17" max="17" width="18.140625" style="136" customWidth="1"/>
    <col min="18" max="20" width="3.7109375" style="136" customWidth="1"/>
    <col min="21" max="21" width="12.8515625" style="136" customWidth="1"/>
    <col min="22" max="24" width="3.7109375" style="136" customWidth="1"/>
    <col min="25" max="25" width="12.8515625" style="136" customWidth="1"/>
    <col min="26" max="28" width="3.7109375" style="136" customWidth="1"/>
    <col min="29" max="29" width="12.8515625" style="136" customWidth="1"/>
    <col min="30" max="33" width="21.421875" style="136" customWidth="1"/>
    <col min="34" max="34" width="11.7109375" style="136" customWidth="1"/>
    <col min="35" max="35" width="3.7109375" style="136" customWidth="1"/>
    <col min="36" max="36" width="11.7109375" style="136" customWidth="1"/>
    <col min="37" max="37" width="8.57421875" style="136" hidden="1" customWidth="1"/>
    <col min="38" max="38" width="4.57421875" style="136" customWidth="1"/>
    <col min="39" max="39" width="115.8515625" style="136" customWidth="1"/>
    <col min="40" max="41" width="10.57421875" style="141" customWidth="1"/>
    <col min="42" max="42" width="13.421875" style="141" customWidth="1"/>
    <col min="43" max="50" width="10.57421875" style="141" customWidth="1"/>
    <col min="51" max="16384" width="10.57421875" style="136" customWidth="1"/>
  </cols>
  <sheetData>
    <row r="1" ht="14.25" hidden="1"/>
    <row r="2" ht="14.25" hidden="1"/>
    <row r="3" ht="14.25" hidden="1"/>
    <row r="4" spans="10:37" ht="3" customHeight="1">
      <c r="J4" s="286"/>
      <c r="K4" s="286"/>
      <c r="L4" s="287"/>
      <c r="M4" s="287"/>
      <c r="N4" s="287"/>
      <c r="O4" s="287"/>
      <c r="P4" s="287"/>
      <c r="Q4" s="287"/>
      <c r="R4" s="287"/>
      <c r="S4" s="287"/>
      <c r="T4" s="287"/>
      <c r="U4" s="287"/>
      <c r="V4" s="287"/>
      <c r="W4" s="287"/>
      <c r="X4" s="287"/>
      <c r="Y4" s="287"/>
      <c r="Z4" s="287"/>
      <c r="AA4" s="287"/>
      <c r="AB4" s="287"/>
      <c r="AC4" s="287"/>
      <c r="AD4" s="151"/>
      <c r="AE4" s="151"/>
      <c r="AF4" s="151"/>
      <c r="AG4" s="151"/>
      <c r="AH4" s="151"/>
      <c r="AI4" s="151"/>
      <c r="AJ4" s="151"/>
      <c r="AK4" s="287"/>
    </row>
    <row r="5" spans="10:37" ht="22.5" customHeight="1">
      <c r="J5" s="286"/>
      <c r="K5" s="286"/>
      <c r="L5" s="354" t="s">
        <v>225</v>
      </c>
      <c r="M5" s="354"/>
      <c r="N5" s="354"/>
      <c r="O5" s="354"/>
      <c r="P5" s="354"/>
      <c r="Q5" s="354"/>
      <c r="R5" s="354"/>
      <c r="S5" s="354"/>
      <c r="T5" s="354"/>
      <c r="U5" s="354"/>
      <c r="V5" s="355"/>
      <c r="W5" s="356"/>
      <c r="X5" s="356"/>
      <c r="Y5" s="356"/>
      <c r="Z5" s="356"/>
      <c r="AA5" s="356"/>
      <c r="AB5" s="356"/>
      <c r="AC5" s="356"/>
      <c r="AD5" s="356"/>
      <c r="AE5" s="356"/>
      <c r="AF5" s="356"/>
      <c r="AG5" s="356"/>
      <c r="AH5" s="356"/>
      <c r="AI5" s="356"/>
      <c r="AJ5" s="356"/>
      <c r="AK5" s="357"/>
    </row>
    <row r="6" spans="10:25" ht="3" customHeight="1">
      <c r="J6" s="286"/>
      <c r="K6" s="286"/>
      <c r="L6" s="287"/>
      <c r="M6" s="287"/>
      <c r="N6" s="287"/>
      <c r="O6" s="287"/>
      <c r="P6" s="287"/>
      <c r="Q6" s="287"/>
      <c r="R6" s="287"/>
      <c r="S6" s="348"/>
      <c r="T6" s="348"/>
      <c r="U6" s="348"/>
      <c r="V6" s="348"/>
      <c r="W6" s="348"/>
      <c r="X6" s="348"/>
      <c r="Y6" s="287"/>
    </row>
    <row r="7" spans="7:34" s="233" customFormat="1" ht="22.5">
      <c r="G7" s="288"/>
      <c r="H7" s="288"/>
      <c r="L7" s="282"/>
      <c r="M7" s="290" t="e">
        <f>#N/A</f>
        <v>#N/A</v>
      </c>
      <c r="N7" s="292" t="e">
        <f>#N/A</f>
        <v>#N/A</v>
      </c>
      <c r="O7" s="292"/>
      <c r="P7" s="292"/>
      <c r="Q7" s="292"/>
      <c r="R7" s="292"/>
      <c r="S7" s="292"/>
      <c r="T7" s="292"/>
      <c r="U7" s="292"/>
      <c r="V7" s="293"/>
      <c r="W7" s="284"/>
      <c r="X7" s="206"/>
      <c r="Y7" s="206"/>
      <c r="Z7" s="206"/>
      <c r="AA7" s="206"/>
      <c r="AB7" s="206"/>
      <c r="AC7" s="206"/>
      <c r="AD7" s="206"/>
      <c r="AE7" s="206"/>
      <c r="AF7" s="206"/>
      <c r="AG7" s="206"/>
      <c r="AH7" s="206"/>
    </row>
    <row r="8" spans="7:34" s="233" customFormat="1" ht="18.75">
      <c r="G8" s="288"/>
      <c r="H8" s="288"/>
      <c r="L8" s="282"/>
      <c r="M8" s="290" t="e">
        <f>#N/A</f>
        <v>#N/A</v>
      </c>
      <c r="N8" s="292" t="e">
        <f>#N/A</f>
        <v>#N/A</v>
      </c>
      <c r="O8" s="292"/>
      <c r="P8" s="292"/>
      <c r="Q8" s="292"/>
      <c r="R8" s="292"/>
      <c r="S8" s="292"/>
      <c r="T8" s="292"/>
      <c r="U8" s="292"/>
      <c r="V8" s="293"/>
      <c r="W8" s="284"/>
      <c r="X8" s="206"/>
      <c r="Y8" s="206"/>
      <c r="Z8" s="206"/>
      <c r="AA8" s="206"/>
      <c r="AB8" s="206"/>
      <c r="AC8" s="206"/>
      <c r="AD8" s="206"/>
      <c r="AE8" s="206"/>
      <c r="AF8" s="206"/>
      <c r="AG8" s="206"/>
      <c r="AH8" s="206"/>
    </row>
    <row r="9" spans="7:34" s="233" customFormat="1" ht="18.75">
      <c r="G9" s="288"/>
      <c r="H9" s="288"/>
      <c r="L9" s="282"/>
      <c r="M9" s="290" t="e">
        <f>#N/A</f>
        <v>#N/A</v>
      </c>
      <c r="N9" s="292" t="e">
        <f>#N/A</f>
        <v>#N/A</v>
      </c>
      <c r="O9" s="292"/>
      <c r="P9" s="292"/>
      <c r="Q9" s="292"/>
      <c r="R9" s="292"/>
      <c r="S9" s="292"/>
      <c r="T9" s="292"/>
      <c r="U9" s="292"/>
      <c r="V9" s="293"/>
      <c r="W9" s="284"/>
      <c r="X9" s="206"/>
      <c r="Y9" s="206"/>
      <c r="Z9" s="206"/>
      <c r="AA9" s="206"/>
      <c r="AB9" s="206"/>
      <c r="AC9" s="206"/>
      <c r="AD9" s="206"/>
      <c r="AE9" s="206"/>
      <c r="AF9" s="206"/>
      <c r="AG9" s="206"/>
      <c r="AH9" s="206"/>
    </row>
    <row r="10" spans="7:34" s="233" customFormat="1" ht="18.75">
      <c r="G10" s="288"/>
      <c r="H10" s="288"/>
      <c r="L10" s="282"/>
      <c r="M10" s="290" t="s">
        <v>51</v>
      </c>
      <c r="N10" s="292" t="e">
        <f>#N/A</f>
        <v>#N/A</v>
      </c>
      <c r="O10" s="292"/>
      <c r="P10" s="292"/>
      <c r="Q10" s="292"/>
      <c r="R10" s="292"/>
      <c r="S10" s="292"/>
      <c r="T10" s="292"/>
      <c r="U10" s="292"/>
      <c r="V10" s="293"/>
      <c r="W10" s="284"/>
      <c r="X10" s="206"/>
      <c r="Y10" s="206"/>
      <c r="Z10" s="206"/>
      <c r="AA10" s="206"/>
      <c r="AB10" s="206"/>
      <c r="AC10" s="206"/>
      <c r="AD10" s="206"/>
      <c r="AE10" s="206"/>
      <c r="AF10" s="206"/>
      <c r="AG10" s="206"/>
      <c r="AH10" s="206"/>
    </row>
    <row r="11" spans="12:33" s="250" customFormat="1" ht="9.75" customHeight="1" hidden="1">
      <c r="L11" s="358"/>
      <c r="M11" s="358"/>
      <c r="N11" s="358"/>
      <c r="O11" s="358"/>
      <c r="P11" s="358"/>
      <c r="Q11" s="358"/>
      <c r="R11" s="358"/>
      <c r="S11" s="359"/>
      <c r="T11" s="359"/>
      <c r="U11" s="359"/>
      <c r="V11" s="359"/>
      <c r="W11" s="359"/>
      <c r="X11" s="359"/>
      <c r="Y11" s="360"/>
      <c r="AD11" s="250" t="s">
        <v>226</v>
      </c>
      <c r="AE11" s="250" t="s">
        <v>227</v>
      </c>
      <c r="AF11" s="250" t="s">
        <v>226</v>
      </c>
      <c r="AG11" s="250" t="s">
        <v>227</v>
      </c>
    </row>
    <row r="12" spans="7:50" s="251" customFormat="1" ht="11.25" hidden="1">
      <c r="G12" s="294"/>
      <c r="H12" s="294"/>
      <c r="L12" s="212"/>
      <c r="M12" s="212"/>
      <c r="N12" s="212"/>
      <c r="O12" s="212"/>
      <c r="P12" s="212"/>
      <c r="Q12" s="212"/>
      <c r="R12" s="212"/>
      <c r="S12" s="361"/>
      <c r="T12" s="361"/>
      <c r="U12" s="361"/>
      <c r="V12" s="361"/>
      <c r="W12" s="361"/>
      <c r="X12" s="361"/>
      <c r="Y12" s="362"/>
      <c r="AK12" s="296" t="s">
        <v>177</v>
      </c>
      <c r="AN12" s="250"/>
      <c r="AO12" s="250"/>
      <c r="AP12" s="250"/>
      <c r="AQ12" s="250"/>
      <c r="AR12" s="250"/>
      <c r="AS12" s="250"/>
      <c r="AT12" s="250"/>
      <c r="AU12" s="250"/>
      <c r="AV12" s="250"/>
      <c r="AW12" s="250"/>
      <c r="AX12" s="250"/>
    </row>
    <row r="13" spans="10:37" ht="14.25">
      <c r="J13" s="286"/>
      <c r="K13" s="286"/>
      <c r="L13" s="287"/>
      <c r="M13" s="287"/>
      <c r="N13" s="287"/>
      <c r="O13" s="287"/>
      <c r="P13" s="287"/>
      <c r="Q13" s="287"/>
      <c r="R13" s="287"/>
      <c r="S13" s="363"/>
      <c r="T13" s="363"/>
      <c r="U13" s="363"/>
      <c r="V13" s="363"/>
      <c r="W13" s="363"/>
      <c r="X13" s="363"/>
      <c r="Y13" s="364"/>
      <c r="AD13" s="363"/>
      <c r="AE13" s="363"/>
      <c r="AF13" s="363"/>
      <c r="AG13" s="363"/>
      <c r="AH13" s="363"/>
      <c r="AI13" s="363"/>
      <c r="AJ13" s="363"/>
      <c r="AK13" s="363"/>
    </row>
    <row r="14" spans="10:39" ht="14.25" customHeight="1">
      <c r="J14" s="286"/>
      <c r="K14" s="286"/>
      <c r="L14" s="365" t="s">
        <v>154</v>
      </c>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163" t="s">
        <v>155</v>
      </c>
    </row>
    <row r="15" spans="10:39" ht="14.25" customHeight="1">
      <c r="J15" s="286"/>
      <c r="K15" s="286"/>
      <c r="L15" s="365" t="s">
        <v>89</v>
      </c>
      <c r="M15" s="365" t="s">
        <v>228</v>
      </c>
      <c r="N15" s="365" t="s">
        <v>229</v>
      </c>
      <c r="O15" s="365"/>
      <c r="P15" s="365"/>
      <c r="Q15" s="365"/>
      <c r="R15" s="366" t="s">
        <v>230</v>
      </c>
      <c r="S15" s="366"/>
      <c r="T15" s="366"/>
      <c r="U15" s="366"/>
      <c r="V15" s="366" t="s">
        <v>231</v>
      </c>
      <c r="W15" s="366"/>
      <c r="X15" s="366"/>
      <c r="Y15" s="366"/>
      <c r="Z15" s="366" t="s">
        <v>232</v>
      </c>
      <c r="AA15" s="366"/>
      <c r="AB15" s="366"/>
      <c r="AC15" s="366"/>
      <c r="AD15" s="366" t="s">
        <v>179</v>
      </c>
      <c r="AE15" s="366"/>
      <c r="AF15" s="366"/>
      <c r="AG15" s="366"/>
      <c r="AH15" s="366"/>
      <c r="AI15" s="366"/>
      <c r="AJ15" s="366"/>
      <c r="AK15" s="365" t="s">
        <v>180</v>
      </c>
      <c r="AL15" s="298" t="s">
        <v>181</v>
      </c>
      <c r="AM15" s="163"/>
    </row>
    <row r="16" spans="10:39" ht="26.25" customHeight="1">
      <c r="J16" s="286"/>
      <c r="K16" s="286"/>
      <c r="L16" s="365"/>
      <c r="M16" s="365"/>
      <c r="N16" s="365"/>
      <c r="O16" s="365"/>
      <c r="P16" s="365"/>
      <c r="Q16" s="365"/>
      <c r="R16" s="366"/>
      <c r="S16" s="366"/>
      <c r="T16" s="366"/>
      <c r="U16" s="366"/>
      <c r="V16" s="366"/>
      <c r="W16" s="366"/>
      <c r="X16" s="366"/>
      <c r="Y16" s="366"/>
      <c r="Z16" s="366"/>
      <c r="AA16" s="366"/>
      <c r="AB16" s="366"/>
      <c r="AC16" s="366"/>
      <c r="AD16" s="366" t="s">
        <v>233</v>
      </c>
      <c r="AE16" s="366"/>
      <c r="AF16" s="163" t="s">
        <v>234</v>
      </c>
      <c r="AG16" s="163"/>
      <c r="AH16" s="367" t="s">
        <v>184</v>
      </c>
      <c r="AI16" s="367"/>
      <c r="AJ16" s="367"/>
      <c r="AK16" s="365"/>
      <c r="AL16" s="298"/>
      <c r="AM16" s="163"/>
    </row>
    <row r="17" spans="10:39" ht="14.25" customHeight="1">
      <c r="J17" s="286"/>
      <c r="K17" s="286"/>
      <c r="L17" s="365"/>
      <c r="M17" s="365"/>
      <c r="N17" s="365"/>
      <c r="O17" s="365"/>
      <c r="P17" s="365"/>
      <c r="Q17" s="365"/>
      <c r="R17" s="366"/>
      <c r="S17" s="366"/>
      <c r="T17" s="366"/>
      <c r="U17" s="366"/>
      <c r="V17" s="366"/>
      <c r="W17" s="366"/>
      <c r="X17" s="366"/>
      <c r="Y17" s="366"/>
      <c r="Z17" s="366"/>
      <c r="AA17" s="366"/>
      <c r="AB17" s="366"/>
      <c r="AC17" s="366"/>
      <c r="AD17" s="366" t="s">
        <v>235</v>
      </c>
      <c r="AE17" s="366" t="s">
        <v>236</v>
      </c>
      <c r="AF17" s="366" t="s">
        <v>235</v>
      </c>
      <c r="AG17" s="366" t="s">
        <v>236</v>
      </c>
      <c r="AH17" s="368" t="s">
        <v>237</v>
      </c>
      <c r="AI17" s="368" t="s">
        <v>238</v>
      </c>
      <c r="AJ17" s="368"/>
      <c r="AK17" s="365"/>
      <c r="AL17" s="298"/>
      <c r="AM17" s="163"/>
    </row>
    <row r="18" spans="10:39" ht="12" customHeight="1">
      <c r="J18" s="286"/>
      <c r="K18" s="302">
        <v>1</v>
      </c>
      <c r="L18" s="303" t="s">
        <v>91</v>
      </c>
      <c r="M18" s="303" t="s">
        <v>92</v>
      </c>
      <c r="N18" s="305">
        <f ca="1">OFFSET(N18,0,-1)+1</f>
        <v>3</v>
      </c>
      <c r="O18" s="305"/>
      <c r="P18" s="305"/>
      <c r="Q18" s="305"/>
      <c r="R18" s="305">
        <f ca="1">OFFSET(R18,0,-4)+1</f>
        <v>4</v>
      </c>
      <c r="S18" s="305"/>
      <c r="T18" s="305"/>
      <c r="U18" s="305"/>
      <c r="V18" s="305">
        <f ca="1">OFFSET(V18,0,-4)+1</f>
        <v>5</v>
      </c>
      <c r="W18" s="305"/>
      <c r="X18" s="305"/>
      <c r="Y18" s="305"/>
      <c r="Z18" s="369"/>
      <c r="AA18" s="369"/>
      <c r="AB18" s="369">
        <f ca="1">OFFSET(V18,0,0)+1</f>
        <v>6</v>
      </c>
      <c r="AC18" s="370">
        <f>AB18</f>
        <v>6</v>
      </c>
      <c r="AD18" s="305">
        <f ca="1">OFFSET(AD18,0,-1)+1</f>
        <v>7</v>
      </c>
      <c r="AE18" s="305">
        <f ca="1">OFFSET(AE18,0,-1)+1</f>
        <v>8</v>
      </c>
      <c r="AF18" s="305">
        <f ca="1">OFFSET(AF18,0,-1)+1</f>
        <v>9</v>
      </c>
      <c r="AG18" s="305">
        <f ca="1">OFFSET(AG18,0,-1)+1</f>
        <v>10</v>
      </c>
      <c r="AH18" s="305">
        <f ca="1">OFFSET(AH18,0,-1)+1</f>
        <v>11</v>
      </c>
      <c r="AI18" s="305">
        <f ca="1">OFFSET(AI18,0,-1)+1</f>
        <v>12</v>
      </c>
      <c r="AJ18" s="305">
        <f ca="1">OFFSET(AJ18,0,-1)+1</f>
        <v>13</v>
      </c>
      <c r="AK18" s="305">
        <f ca="1">OFFSET(AK18,0,-1)+1</f>
        <v>14</v>
      </c>
      <c r="AL18" s="371"/>
      <c r="AM18" s="305">
        <v>15</v>
      </c>
    </row>
    <row r="19" spans="1:39" ht="22.5">
      <c r="A19" s="306">
        <v>1</v>
      </c>
      <c r="B19" s="141"/>
      <c r="C19" s="141"/>
      <c r="D19" s="141"/>
      <c r="E19" s="141"/>
      <c r="F19" s="247"/>
      <c r="G19" s="247"/>
      <c r="H19" s="247"/>
      <c r="J19" s="286"/>
      <c r="K19" s="286"/>
      <c r="L19" s="310" t="e">
        <f>mergeValue()</f>
        <v>#NAME?</v>
      </c>
      <c r="M19" s="311" t="s">
        <v>138</v>
      </c>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3" t="s">
        <v>190</v>
      </c>
    </row>
    <row r="20" spans="1:39" ht="22.5">
      <c r="A20" s="306"/>
      <c r="B20" s="306">
        <v>1</v>
      </c>
      <c r="C20" s="141"/>
      <c r="D20" s="141"/>
      <c r="E20" s="141"/>
      <c r="F20" s="374"/>
      <c r="G20" s="142"/>
      <c r="H20" s="142"/>
      <c r="I20" s="375"/>
      <c r="J20" s="376"/>
      <c r="K20" s="136"/>
      <c r="L20" s="316" t="e">
        <f>mergeValue()&amp;"."&amp;mergeValue()</f>
        <v>#NAME?</v>
      </c>
      <c r="M20" s="317" t="s">
        <v>86</v>
      </c>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267" t="s">
        <v>191</v>
      </c>
    </row>
    <row r="21" spans="1:39" ht="45">
      <c r="A21" s="306"/>
      <c r="B21" s="306"/>
      <c r="C21" s="306">
        <v>1</v>
      </c>
      <c r="D21" s="141"/>
      <c r="E21" s="141"/>
      <c r="F21" s="374"/>
      <c r="G21" s="142"/>
      <c r="H21" s="142"/>
      <c r="I21" s="375"/>
      <c r="J21" s="376"/>
      <c r="K21" s="136"/>
      <c r="L21" s="316" t="e">
        <f>mergeValue()&amp;"."&amp;mergeValue()&amp;"."&amp;mergeValue()</f>
        <v>#NAME?</v>
      </c>
      <c r="M21" s="320" t="s">
        <v>192</v>
      </c>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267" t="s">
        <v>193</v>
      </c>
    </row>
    <row r="22" spans="1:46" ht="19.5" customHeight="1">
      <c r="A22" s="306"/>
      <c r="B22" s="306"/>
      <c r="C22" s="306"/>
      <c r="D22" s="306">
        <v>1</v>
      </c>
      <c r="E22" s="141"/>
      <c r="F22" s="374"/>
      <c r="G22" s="142"/>
      <c r="H22" s="142"/>
      <c r="I22" s="378"/>
      <c r="J22" s="379"/>
      <c r="K22" s="150"/>
      <c r="L22" s="316" t="e">
        <f>mergeValue()&amp;"."&amp;mergeValue()&amp;"."&amp;mergeValue()&amp;"."&amp;mergeValue()</f>
        <v>#NAME?</v>
      </c>
      <c r="M22" s="380"/>
      <c r="N22" s="327" t="s">
        <v>68</v>
      </c>
      <c r="O22" s="381"/>
      <c r="P22" s="382" t="s">
        <v>91</v>
      </c>
      <c r="Q22" s="383"/>
      <c r="R22" s="327" t="s">
        <v>34</v>
      </c>
      <c r="S22" s="381"/>
      <c r="T22" s="384">
        <v>1</v>
      </c>
      <c r="U22" s="385"/>
      <c r="V22" s="327" t="s">
        <v>34</v>
      </c>
      <c r="W22" s="381"/>
      <c r="X22" s="384">
        <v>1</v>
      </c>
      <c r="Y22" s="386"/>
      <c r="Z22" s="327" t="s">
        <v>34</v>
      </c>
      <c r="AA22" s="387"/>
      <c r="AB22" s="384">
        <v>1</v>
      </c>
      <c r="AC22" s="388"/>
      <c r="AD22" s="389"/>
      <c r="AE22" s="389"/>
      <c r="AF22" s="389"/>
      <c r="AG22" s="389"/>
      <c r="AH22" s="390"/>
      <c r="AI22" s="327" t="s">
        <v>68</v>
      </c>
      <c r="AJ22" s="390"/>
      <c r="AK22" s="327" t="s">
        <v>34</v>
      </c>
      <c r="AL22" s="328"/>
      <c r="AM22" s="267" t="s">
        <v>239</v>
      </c>
      <c r="AN22" s="141" t="e">
        <f>#N/A</f>
        <v>#N/A</v>
      </c>
      <c r="AO22" s="138">
        <f>IF(AND(COUNTIF(AP18:AP26,AP22)&gt;1,AP22&lt;&gt;""),"ErrUnique:HasDoubleConn","")</f>
        <v>0</v>
      </c>
      <c r="AP22" s="138"/>
      <c r="AQ22" s="138"/>
      <c r="AR22" s="138"/>
      <c r="AS22" s="138"/>
      <c r="AT22" s="138"/>
    </row>
    <row r="23" spans="1:46" ht="19.5" customHeight="1">
      <c r="A23" s="306"/>
      <c r="B23" s="306"/>
      <c r="C23" s="306"/>
      <c r="D23" s="306"/>
      <c r="E23" s="141"/>
      <c r="F23" s="374"/>
      <c r="G23" s="142"/>
      <c r="H23" s="142"/>
      <c r="I23" s="378"/>
      <c r="J23" s="379"/>
      <c r="K23" s="150"/>
      <c r="L23" s="316"/>
      <c r="M23" s="380"/>
      <c r="N23" s="327"/>
      <c r="O23" s="381"/>
      <c r="P23" s="382"/>
      <c r="Q23" s="383"/>
      <c r="R23" s="327"/>
      <c r="S23" s="381"/>
      <c r="T23" s="384"/>
      <c r="U23" s="385"/>
      <c r="V23" s="327"/>
      <c r="W23" s="381"/>
      <c r="X23" s="384"/>
      <c r="Y23" s="386"/>
      <c r="Z23" s="327"/>
      <c r="AA23" s="391"/>
      <c r="AB23" s="277"/>
      <c r="AC23" s="277"/>
      <c r="AD23" s="392"/>
      <c r="AE23" s="392"/>
      <c r="AF23" s="392"/>
      <c r="AG23" s="393">
        <f>AH22&amp;"-"&amp;AJ22</f>
        <v>0</v>
      </c>
      <c r="AH23" s="393"/>
      <c r="AI23" s="393"/>
      <c r="AJ23" s="393"/>
      <c r="AK23" s="393" t="s">
        <v>34</v>
      </c>
      <c r="AL23" s="394"/>
      <c r="AM23" s="267"/>
      <c r="AO23" s="138"/>
      <c r="AP23" s="138"/>
      <c r="AQ23" s="138"/>
      <c r="AR23" s="138"/>
      <c r="AS23" s="138"/>
      <c r="AT23" s="138"/>
    </row>
    <row r="24" spans="1:46" ht="19.5" customHeight="1">
      <c r="A24" s="306"/>
      <c r="B24" s="306"/>
      <c r="C24" s="306"/>
      <c r="D24" s="306"/>
      <c r="E24" s="141"/>
      <c r="F24" s="374"/>
      <c r="G24" s="142"/>
      <c r="H24" s="142"/>
      <c r="I24" s="378"/>
      <c r="J24" s="379"/>
      <c r="K24" s="150"/>
      <c r="L24" s="316"/>
      <c r="M24" s="380"/>
      <c r="N24" s="327"/>
      <c r="O24" s="381"/>
      <c r="P24" s="382"/>
      <c r="Q24" s="383"/>
      <c r="R24" s="327"/>
      <c r="S24" s="381"/>
      <c r="T24" s="384"/>
      <c r="U24" s="385"/>
      <c r="V24" s="327"/>
      <c r="W24" s="395"/>
      <c r="X24" s="186"/>
      <c r="Y24" s="277"/>
      <c r="Z24" s="396"/>
      <c r="AA24" s="396"/>
      <c r="AB24" s="396"/>
      <c r="AC24" s="396"/>
      <c r="AD24" s="392"/>
      <c r="AE24" s="392"/>
      <c r="AF24" s="392"/>
      <c r="AG24" s="392"/>
      <c r="AH24" s="338"/>
      <c r="AI24" s="174"/>
      <c r="AJ24" s="174"/>
      <c r="AK24" s="338"/>
      <c r="AL24" s="340"/>
      <c r="AM24" s="267"/>
      <c r="AO24" s="138"/>
      <c r="AP24" s="138"/>
      <c r="AQ24" s="138"/>
      <c r="AR24" s="138"/>
      <c r="AS24" s="138"/>
      <c r="AT24" s="138"/>
    </row>
    <row r="25" spans="1:46" ht="19.5" customHeight="1">
      <c r="A25" s="306"/>
      <c r="B25" s="306"/>
      <c r="C25" s="306"/>
      <c r="D25" s="306"/>
      <c r="E25" s="141"/>
      <c r="F25" s="374"/>
      <c r="G25" s="142"/>
      <c r="H25" s="142"/>
      <c r="I25" s="378"/>
      <c r="J25" s="379"/>
      <c r="K25" s="150"/>
      <c r="L25" s="316"/>
      <c r="M25" s="380"/>
      <c r="N25" s="327"/>
      <c r="O25" s="381"/>
      <c r="P25" s="382"/>
      <c r="Q25" s="383"/>
      <c r="R25" s="327"/>
      <c r="S25" s="397"/>
      <c r="T25" s="398"/>
      <c r="U25" s="399"/>
      <c r="V25" s="396"/>
      <c r="W25" s="396"/>
      <c r="X25" s="396"/>
      <c r="Y25" s="396"/>
      <c r="Z25" s="396"/>
      <c r="AA25" s="396"/>
      <c r="AB25" s="396"/>
      <c r="AC25" s="396"/>
      <c r="AD25" s="392"/>
      <c r="AE25" s="392"/>
      <c r="AF25" s="392"/>
      <c r="AG25" s="392"/>
      <c r="AH25" s="338"/>
      <c r="AI25" s="174"/>
      <c r="AJ25" s="174"/>
      <c r="AK25" s="338"/>
      <c r="AL25" s="340"/>
      <c r="AM25" s="267"/>
      <c r="AO25" s="138"/>
      <c r="AP25" s="138"/>
      <c r="AQ25" s="138"/>
      <c r="AR25" s="138"/>
      <c r="AS25" s="138"/>
      <c r="AT25" s="138"/>
    </row>
    <row r="26" spans="1:50" s="2" customFormat="1" ht="19.5" customHeight="1">
      <c r="A26" s="306"/>
      <c r="B26" s="306"/>
      <c r="C26" s="306"/>
      <c r="D26" s="306"/>
      <c r="E26" s="190"/>
      <c r="F26" s="400"/>
      <c r="G26" s="190"/>
      <c r="H26" s="190"/>
      <c r="I26" s="378"/>
      <c r="J26" s="379"/>
      <c r="K26" s="150"/>
      <c r="L26" s="316"/>
      <c r="M26" s="380"/>
      <c r="N26" s="327"/>
      <c r="O26" s="401"/>
      <c r="P26" s="343"/>
      <c r="Q26" s="277" t="s">
        <v>240</v>
      </c>
      <c r="R26" s="343"/>
      <c r="S26" s="343"/>
      <c r="T26" s="343"/>
      <c r="U26" s="343"/>
      <c r="V26" s="343"/>
      <c r="W26" s="343"/>
      <c r="X26" s="343"/>
      <c r="Y26" s="343"/>
      <c r="Z26" s="343"/>
      <c r="AA26" s="343"/>
      <c r="AB26" s="343"/>
      <c r="AC26" s="343"/>
      <c r="AD26" s="343"/>
      <c r="AE26" s="343"/>
      <c r="AF26" s="343"/>
      <c r="AG26" s="343"/>
      <c r="AH26" s="343"/>
      <c r="AI26" s="343"/>
      <c r="AJ26" s="343"/>
      <c r="AK26" s="343"/>
      <c r="AL26" s="402"/>
      <c r="AM26" s="267"/>
      <c r="AN26" s="341"/>
      <c r="AO26" s="341"/>
      <c r="AP26" s="403"/>
      <c r="AQ26" s="403"/>
      <c r="AR26" s="403"/>
      <c r="AS26" s="403"/>
      <c r="AT26" s="403"/>
      <c r="AU26" s="341"/>
      <c r="AV26" s="341"/>
      <c r="AW26" s="341"/>
      <c r="AX26" s="341"/>
    </row>
    <row r="27" spans="1:50" s="2" customFormat="1" ht="15" customHeight="1">
      <c r="A27" s="306"/>
      <c r="B27" s="306"/>
      <c r="C27" s="306"/>
      <c r="D27" s="190"/>
      <c r="E27" s="190"/>
      <c r="F27" s="374"/>
      <c r="G27" s="190"/>
      <c r="H27" s="190"/>
      <c r="I27" s="309"/>
      <c r="J27" s="342"/>
      <c r="K27" s="309"/>
      <c r="L27" s="404"/>
      <c r="M27" s="269" t="s">
        <v>241</v>
      </c>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340"/>
      <c r="AM27" s="267"/>
      <c r="AN27" s="341"/>
      <c r="AO27" s="341"/>
      <c r="AP27" s="403"/>
      <c r="AQ27" s="403"/>
      <c r="AR27" s="403"/>
      <c r="AS27" s="403"/>
      <c r="AT27" s="403"/>
      <c r="AU27" s="341"/>
      <c r="AV27" s="341"/>
      <c r="AW27" s="341"/>
      <c r="AX27" s="341"/>
    </row>
    <row r="28" spans="1:50" s="2" customFormat="1" ht="15" customHeight="1">
      <c r="A28" s="306"/>
      <c r="B28" s="306"/>
      <c r="C28" s="190"/>
      <c r="D28" s="190"/>
      <c r="E28" s="190"/>
      <c r="F28" s="374"/>
      <c r="G28" s="190"/>
      <c r="H28" s="190"/>
      <c r="I28" s="309"/>
      <c r="J28" s="342"/>
      <c r="K28" s="309"/>
      <c r="L28" s="336"/>
      <c r="M28" s="344" t="s">
        <v>202</v>
      </c>
      <c r="N28" s="344"/>
      <c r="O28" s="344"/>
      <c r="P28" s="344"/>
      <c r="Q28" s="344"/>
      <c r="R28" s="344"/>
      <c r="S28" s="344"/>
      <c r="T28" s="344"/>
      <c r="U28" s="344"/>
      <c r="V28" s="344"/>
      <c r="W28" s="344"/>
      <c r="X28" s="344"/>
      <c r="Y28" s="344"/>
      <c r="Z28" s="344"/>
      <c r="AA28" s="344"/>
      <c r="AB28" s="344"/>
      <c r="AC28" s="344"/>
      <c r="AD28" s="339"/>
      <c r="AE28" s="339"/>
      <c r="AF28" s="339"/>
      <c r="AG28" s="339"/>
      <c r="AH28" s="338"/>
      <c r="AI28" s="174"/>
      <c r="AJ28" s="338"/>
      <c r="AK28" s="344"/>
      <c r="AL28" s="174"/>
      <c r="AM28" s="340"/>
      <c r="AN28" s="341"/>
      <c r="AO28" s="341"/>
      <c r="AP28" s="341"/>
      <c r="AQ28" s="341"/>
      <c r="AR28" s="341"/>
      <c r="AS28" s="341"/>
      <c r="AT28" s="341"/>
      <c r="AU28" s="341"/>
      <c r="AV28" s="341"/>
      <c r="AW28" s="341"/>
      <c r="AX28" s="341"/>
    </row>
    <row r="29" spans="1:50" s="2" customFormat="1" ht="15" customHeight="1">
      <c r="A29" s="306"/>
      <c r="B29" s="190"/>
      <c r="C29" s="190"/>
      <c r="D29" s="190"/>
      <c r="E29" s="190"/>
      <c r="F29" s="374"/>
      <c r="G29" s="190"/>
      <c r="H29" s="190"/>
      <c r="I29" s="309"/>
      <c r="J29" s="342"/>
      <c r="K29" s="309"/>
      <c r="L29" s="336"/>
      <c r="M29" s="186" t="s">
        <v>133</v>
      </c>
      <c r="N29" s="186"/>
      <c r="O29" s="186"/>
      <c r="P29" s="186"/>
      <c r="Q29" s="186"/>
      <c r="R29" s="186"/>
      <c r="S29" s="186"/>
      <c r="T29" s="186"/>
      <c r="U29" s="186"/>
      <c r="V29" s="186"/>
      <c r="W29" s="186"/>
      <c r="X29" s="186"/>
      <c r="Y29" s="186"/>
      <c r="Z29" s="186"/>
      <c r="AA29" s="186"/>
      <c r="AB29" s="186"/>
      <c r="AC29" s="186"/>
      <c r="AD29" s="339"/>
      <c r="AE29" s="339"/>
      <c r="AF29" s="339"/>
      <c r="AG29" s="339"/>
      <c r="AH29" s="338"/>
      <c r="AI29" s="174"/>
      <c r="AJ29" s="338"/>
      <c r="AK29" s="344"/>
      <c r="AL29" s="174"/>
      <c r="AM29" s="340"/>
      <c r="AN29" s="341"/>
      <c r="AO29" s="341"/>
      <c r="AP29" s="341"/>
      <c r="AQ29" s="341"/>
      <c r="AR29" s="341"/>
      <c r="AS29" s="341"/>
      <c r="AT29" s="341"/>
      <c r="AU29" s="341"/>
      <c r="AV29" s="341"/>
      <c r="AW29" s="341"/>
      <c r="AX29" s="341"/>
    </row>
    <row r="30" spans="6:50" s="2" customFormat="1" ht="15" customHeight="1">
      <c r="F30" s="405"/>
      <c r="G30" s="309"/>
      <c r="H30" s="309"/>
      <c r="I30" s="3"/>
      <c r="J30" s="342"/>
      <c r="L30" s="336"/>
      <c r="M30" s="277" t="s">
        <v>203</v>
      </c>
      <c r="N30" s="277"/>
      <c r="O30" s="277"/>
      <c r="P30" s="277"/>
      <c r="Q30" s="277"/>
      <c r="R30" s="277"/>
      <c r="S30" s="277"/>
      <c r="T30" s="277"/>
      <c r="U30" s="277"/>
      <c r="V30" s="277"/>
      <c r="W30" s="277"/>
      <c r="X30" s="277"/>
      <c r="Y30" s="277"/>
      <c r="Z30" s="277"/>
      <c r="AA30" s="277"/>
      <c r="AB30" s="277"/>
      <c r="AC30" s="277"/>
      <c r="AD30" s="339"/>
      <c r="AE30" s="339"/>
      <c r="AF30" s="339"/>
      <c r="AG30" s="339"/>
      <c r="AH30" s="338"/>
      <c r="AI30" s="174"/>
      <c r="AJ30" s="338"/>
      <c r="AK30" s="344"/>
      <c r="AL30" s="174"/>
      <c r="AM30" s="340"/>
      <c r="AN30" s="341"/>
      <c r="AO30" s="341"/>
      <c r="AP30" s="341"/>
      <c r="AQ30" s="341"/>
      <c r="AR30" s="341"/>
      <c r="AS30" s="341"/>
      <c r="AT30" s="341"/>
      <c r="AU30" s="341"/>
      <c r="AV30" s="341"/>
      <c r="AW30" s="341"/>
      <c r="AX30" s="341"/>
    </row>
    <row r="31" ht="3" customHeight="1"/>
    <row r="32" spans="12:53" ht="14.25" customHeight="1">
      <c r="L32" s="406"/>
      <c r="M32" s="407" t="s">
        <v>242</v>
      </c>
      <c r="N32" s="407"/>
      <c r="O32" s="407"/>
      <c r="P32" s="407"/>
      <c r="Q32" s="407"/>
      <c r="R32" s="407"/>
      <c r="S32" s="407"/>
      <c r="T32" s="407"/>
      <c r="U32" s="407"/>
      <c r="V32" s="407"/>
      <c r="W32" s="407"/>
      <c r="X32" s="407"/>
      <c r="Y32" s="407"/>
      <c r="Z32" s="407"/>
      <c r="AA32" s="407"/>
      <c r="AB32" s="407"/>
      <c r="AC32" s="407"/>
      <c r="AD32" s="408"/>
      <c r="AE32" s="408"/>
      <c r="AF32" s="408"/>
      <c r="AG32" s="408"/>
      <c r="AH32" s="408"/>
      <c r="AI32" s="408"/>
      <c r="AJ32" s="408"/>
      <c r="AK32" s="408"/>
      <c r="AL32" s="408"/>
      <c r="AM32" s="408"/>
      <c r="AN32" s="247"/>
      <c r="AO32" s="247"/>
      <c r="AP32" s="247"/>
      <c r="AQ32" s="247"/>
      <c r="AR32" s="247"/>
      <c r="AS32" s="247"/>
      <c r="AT32" s="247"/>
      <c r="AU32" s="247"/>
      <c r="AV32" s="247"/>
      <c r="AW32" s="247"/>
      <c r="AX32" s="247"/>
      <c r="AY32" s="408"/>
      <c r="AZ32" s="408"/>
      <c r="BA32" s="408"/>
    </row>
    <row r="33" spans="12:53" s="136" customFormat="1" ht="14.25" customHeight="1">
      <c r="L33" s="406"/>
      <c r="M33" s="407"/>
      <c r="N33" s="407"/>
      <c r="O33" s="407"/>
      <c r="P33" s="407"/>
      <c r="Q33" s="407"/>
      <c r="R33" s="407"/>
      <c r="S33" s="407"/>
      <c r="T33" s="407"/>
      <c r="U33" s="407"/>
      <c r="V33" s="407"/>
      <c r="W33" s="407"/>
      <c r="X33" s="407"/>
      <c r="Y33" s="407"/>
      <c r="Z33" s="407"/>
      <c r="AA33" s="407"/>
      <c r="AB33" s="407"/>
      <c r="AC33" s="407"/>
      <c r="AD33" s="409"/>
      <c r="AE33" s="409"/>
      <c r="AF33" s="409"/>
      <c r="AG33" s="409"/>
      <c r="AH33" s="409"/>
      <c r="AI33" s="409"/>
      <c r="AJ33" s="409"/>
      <c r="AK33" s="409"/>
      <c r="AL33" s="409"/>
      <c r="AM33" s="409"/>
      <c r="AN33" s="410"/>
      <c r="AO33" s="410"/>
      <c r="AP33" s="410"/>
      <c r="AQ33" s="410"/>
      <c r="AR33" s="410"/>
      <c r="AS33" s="410"/>
      <c r="AT33" s="410"/>
      <c r="AU33" s="410"/>
      <c r="AV33" s="410"/>
      <c r="AW33" s="410"/>
      <c r="AX33" s="410"/>
      <c r="AY33" s="409"/>
      <c r="AZ33" s="409"/>
      <c r="BA33" s="409"/>
    </row>
  </sheetData>
  <sheetProtection password="FA9C" sheet="1" formatColumns="0" formatRows="0"/>
  <mergeCells count="55">
    <mergeCell ref="L5:U5"/>
    <mergeCell ref="N7:U7"/>
    <mergeCell ref="N8:U8"/>
    <mergeCell ref="N9:U9"/>
    <mergeCell ref="N10:U10"/>
    <mergeCell ref="L11:M11"/>
    <mergeCell ref="S11:X11"/>
    <mergeCell ref="L12:M12"/>
    <mergeCell ref="S12:X12"/>
    <mergeCell ref="S13:X13"/>
    <mergeCell ref="AD13:AK13"/>
    <mergeCell ref="L14:AL14"/>
    <mergeCell ref="AM14:AM17"/>
    <mergeCell ref="L15:L17"/>
    <mergeCell ref="M15:M17"/>
    <mergeCell ref="N15:Q17"/>
    <mergeCell ref="R15:U17"/>
    <mergeCell ref="V15:Y17"/>
    <mergeCell ref="Z15:AC17"/>
    <mergeCell ref="AD15:AJ15"/>
    <mergeCell ref="AK15:AK17"/>
    <mergeCell ref="AL15:AL17"/>
    <mergeCell ref="AD16:AE16"/>
    <mergeCell ref="AF16:AG16"/>
    <mergeCell ref="AH16:AJ16"/>
    <mergeCell ref="AI17:AJ17"/>
    <mergeCell ref="N18:Q18"/>
    <mergeCell ref="R18:U18"/>
    <mergeCell ref="V18:Y18"/>
    <mergeCell ref="A19:A29"/>
    <mergeCell ref="N19:AL19"/>
    <mergeCell ref="B20:B28"/>
    <mergeCell ref="N20:AL20"/>
    <mergeCell ref="C21:C27"/>
    <mergeCell ref="N21:AL21"/>
    <mergeCell ref="D22:D26"/>
    <mergeCell ref="I22:I26"/>
    <mergeCell ref="J22:J26"/>
    <mergeCell ref="K22:K26"/>
    <mergeCell ref="L22:L26"/>
    <mergeCell ref="M22:M26"/>
    <mergeCell ref="N22:N26"/>
    <mergeCell ref="O22:O25"/>
    <mergeCell ref="P22:P25"/>
    <mergeCell ref="Q22:Q25"/>
    <mergeCell ref="R22:R25"/>
    <mergeCell ref="S22:S24"/>
    <mergeCell ref="T22:T24"/>
    <mergeCell ref="U22:U24"/>
    <mergeCell ref="V22:V24"/>
    <mergeCell ref="W22:W23"/>
    <mergeCell ref="X22:X23"/>
    <mergeCell ref="Y22:Y23"/>
    <mergeCell ref="Z22:Z23"/>
    <mergeCell ref="AM22:AM27"/>
  </mergeCells>
  <dataValidations count="5">
    <dataValidation type="textLength" operator="lessThanOrEqual" allowBlank="1" showInputMessage="1" showErrorMessage="1" errorTitle="Ошибка" error="Допускается ввод не более 900 символов!" sqref="V7:W10 M22:M26">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AH22 AJ22">
      <formula1>0</formula1>
      <formula2>0</formula2>
    </dataValidation>
    <dataValidation allowBlank="1" showInputMessage="1" showErrorMessage="1" prompt="Для выбора выполните двойной щелчок левой клавиши мыши по соответствующей ячейке." sqref="N22 R22 V22 Z22 AI22 AK22 AI28:AI30">
      <formula1>0</formula1>
      <formula2>0</formula2>
    </dataValidation>
    <dataValidation allowBlank="1" promptTitle="checkPeriodRange" sqref="AG23:AL23">
      <formula1>0</formula1>
      <formula2>0</formula2>
    </dataValidation>
    <dataValidation type="decimal" allowBlank="1" showErrorMessage="1" errorTitle="Ошибка" error="Допускается ввод только действительных чисел!" sqref="Q22:Q23 AD22:AG22 Q24:Q25">
      <formula1>-999999999999999000000000</formula1>
      <formula2>9.99999999999999E+23</formula2>
    </dataValidation>
  </dataValidations>
  <printOptions horizontalCentered="1" verticalCentered="1"/>
  <pageMargins left="0" right="0" top="0" bottom="0" header="0.5118055555555555" footer="0.511805555555555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dimension ref="A1:T19"/>
  <sheetViews>
    <sheetView showGridLines="0" workbookViewId="0" topLeftCell="E1">
      <selection activeCell="A1" sqref="A1"/>
    </sheetView>
  </sheetViews>
  <sheetFormatPr defaultColWidth="9.140625" defaultRowHeight="11.25"/>
  <cols>
    <col min="1" max="1" width="3.7109375" style="247" hidden="1" customWidth="1"/>
    <col min="2" max="4" width="3.7109375" style="141" hidden="1" customWidth="1"/>
    <col min="5" max="5" width="3.7109375" style="248" customWidth="1"/>
    <col min="6" max="6" width="9.7109375" style="136" customWidth="1"/>
    <col min="7" max="7" width="37.7109375" style="136" customWidth="1"/>
    <col min="8" max="8" width="66.8515625" style="136" customWidth="1"/>
    <col min="9" max="9" width="115.8515625" style="136" customWidth="1"/>
    <col min="10" max="11" width="10.57421875" style="141" customWidth="1"/>
    <col min="12" max="12" width="11.140625" style="141" customWidth="1"/>
    <col min="13" max="20" width="10.57421875" style="141" customWidth="1"/>
    <col min="21" max="16384" width="10.57421875" style="136" customWidth="1"/>
  </cols>
  <sheetData>
    <row r="1" ht="3" customHeight="1">
      <c r="A1" s="247" t="s">
        <v>146</v>
      </c>
    </row>
    <row r="2" spans="6:9" ht="22.5" customHeight="1">
      <c r="F2" s="249" t="s">
        <v>153</v>
      </c>
      <c r="G2" s="249"/>
      <c r="H2" s="249"/>
      <c r="I2" s="155"/>
    </row>
    <row r="3" ht="3" customHeight="1"/>
    <row r="4" spans="1:20" s="251" customFormat="1" ht="11.25" customHeight="1">
      <c r="A4" s="250"/>
      <c r="B4" s="250"/>
      <c r="C4" s="250"/>
      <c r="D4" s="250"/>
      <c r="F4" s="163" t="s">
        <v>154</v>
      </c>
      <c r="G4" s="163"/>
      <c r="H4" s="163"/>
      <c r="I4" s="252" t="s">
        <v>155</v>
      </c>
      <c r="J4" s="250"/>
      <c r="K4" s="250"/>
      <c r="L4" s="250"/>
      <c r="M4" s="250"/>
      <c r="N4" s="250"/>
      <c r="O4" s="250"/>
      <c r="P4" s="250"/>
      <c r="Q4" s="250"/>
      <c r="R4" s="250"/>
      <c r="S4" s="250"/>
      <c r="T4" s="250"/>
    </row>
    <row r="5" spans="1:20" s="251" customFormat="1" ht="11.25" customHeight="1">
      <c r="A5" s="250"/>
      <c r="B5" s="250"/>
      <c r="C5" s="250"/>
      <c r="D5" s="250"/>
      <c r="F5" s="252" t="s">
        <v>89</v>
      </c>
      <c r="G5" s="253" t="s">
        <v>156</v>
      </c>
      <c r="H5" s="254" t="s">
        <v>21</v>
      </c>
      <c r="I5" s="252"/>
      <c r="J5" s="250"/>
      <c r="K5" s="250"/>
      <c r="L5" s="250"/>
      <c r="M5" s="250"/>
      <c r="N5" s="250"/>
      <c r="O5" s="250"/>
      <c r="P5" s="250"/>
      <c r="Q5" s="250"/>
      <c r="R5" s="250"/>
      <c r="S5" s="250"/>
      <c r="T5" s="250"/>
    </row>
    <row r="6" spans="1:20" s="251" customFormat="1" ht="12" customHeight="1">
      <c r="A6" s="250"/>
      <c r="B6" s="250"/>
      <c r="C6" s="250"/>
      <c r="D6" s="250"/>
      <c r="F6" s="223" t="s">
        <v>91</v>
      </c>
      <c r="G6" s="255">
        <v>2</v>
      </c>
      <c r="H6" s="256">
        <v>3</v>
      </c>
      <c r="I6" s="257">
        <v>4</v>
      </c>
      <c r="J6" s="250">
        <v>4</v>
      </c>
      <c r="K6" s="250"/>
      <c r="L6" s="250"/>
      <c r="M6" s="250"/>
      <c r="N6" s="250"/>
      <c r="O6" s="250"/>
      <c r="P6" s="250"/>
      <c r="Q6" s="250"/>
      <c r="R6" s="250"/>
      <c r="S6" s="250"/>
      <c r="T6" s="250"/>
    </row>
    <row r="7" spans="1:20" s="251" customFormat="1" ht="18.75">
      <c r="A7" s="250"/>
      <c r="B7" s="250"/>
      <c r="C7" s="250"/>
      <c r="D7" s="250"/>
      <c r="F7" s="258">
        <v>1</v>
      </c>
      <c r="G7" s="259" t="s">
        <v>157</v>
      </c>
      <c r="H7" s="260" t="e">
        <f>#N/A</f>
        <v>#N/A</v>
      </c>
      <c r="I7" s="261" t="s">
        <v>158</v>
      </c>
      <c r="J7" s="262"/>
      <c r="K7" s="250"/>
      <c r="L7" s="250"/>
      <c r="M7" s="250"/>
      <c r="N7" s="250"/>
      <c r="O7" s="250"/>
      <c r="P7" s="250"/>
      <c r="Q7" s="250"/>
      <c r="R7" s="250"/>
      <c r="S7" s="250"/>
      <c r="T7" s="250"/>
    </row>
    <row r="8" spans="1:20" s="251" customFormat="1" ht="45">
      <c r="A8" s="263">
        <v>1</v>
      </c>
      <c r="B8" s="250"/>
      <c r="C8" s="250"/>
      <c r="D8" s="250"/>
      <c r="F8" s="258" t="e">
        <f>"2."&amp;mergeValue()</f>
        <v>#NAME?</v>
      </c>
      <c r="G8" s="259" t="s">
        <v>159</v>
      </c>
      <c r="H8" s="260"/>
      <c r="I8" s="261" t="s">
        <v>160</v>
      </c>
      <c r="J8" s="262"/>
      <c r="K8" s="250"/>
      <c r="L8" s="250"/>
      <c r="M8" s="250"/>
      <c r="N8" s="250"/>
      <c r="O8" s="250"/>
      <c r="P8" s="250"/>
      <c r="Q8" s="250"/>
      <c r="R8" s="250"/>
      <c r="S8" s="250"/>
      <c r="T8" s="250"/>
    </row>
    <row r="9" spans="1:20" s="251" customFormat="1" ht="22.5">
      <c r="A9" s="263"/>
      <c r="B9" s="250"/>
      <c r="C9" s="250"/>
      <c r="D9" s="250"/>
      <c r="F9" s="258" t="e">
        <f>"3."&amp;mergeValue()</f>
        <v>#NAME?</v>
      </c>
      <c r="G9" s="259" t="s">
        <v>161</v>
      </c>
      <c r="H9" s="260"/>
      <c r="I9" s="261" t="s">
        <v>162</v>
      </c>
      <c r="J9" s="262"/>
      <c r="K9" s="250"/>
      <c r="L9" s="250"/>
      <c r="M9" s="250"/>
      <c r="N9" s="250"/>
      <c r="O9" s="250"/>
      <c r="P9" s="250"/>
      <c r="Q9" s="250"/>
      <c r="R9" s="250"/>
      <c r="S9" s="250"/>
      <c r="T9" s="250"/>
    </row>
    <row r="10" spans="1:20" s="251" customFormat="1" ht="22.5">
      <c r="A10" s="263"/>
      <c r="B10" s="250"/>
      <c r="C10" s="250"/>
      <c r="D10" s="250"/>
      <c r="F10" s="258" t="e">
        <f>"4."&amp;mergeValue()</f>
        <v>#NAME?</v>
      </c>
      <c r="G10" s="259" t="s">
        <v>163</v>
      </c>
      <c r="H10" s="254" t="s">
        <v>164</v>
      </c>
      <c r="I10" s="261"/>
      <c r="J10" s="262"/>
      <c r="K10" s="250"/>
      <c r="L10" s="250"/>
      <c r="M10" s="250"/>
      <c r="N10" s="250"/>
      <c r="O10" s="250"/>
      <c r="P10" s="250"/>
      <c r="Q10" s="250"/>
      <c r="R10" s="250"/>
      <c r="S10" s="250"/>
      <c r="T10" s="250"/>
    </row>
    <row r="11" spans="1:20" s="251" customFormat="1" ht="18.75">
      <c r="A11" s="263"/>
      <c r="B11" s="263">
        <v>1</v>
      </c>
      <c r="C11" s="263"/>
      <c r="D11" s="263"/>
      <c r="F11" s="258" t="e">
        <f>"4."&amp;mergeValue()&amp;"."&amp;mergeValue()</f>
        <v>#NAME?</v>
      </c>
      <c r="G11" s="264" t="s">
        <v>165</v>
      </c>
      <c r="H11" s="260" t="e">
        <f>#N/A</f>
        <v>#N/A</v>
      </c>
      <c r="I11" s="261" t="s">
        <v>166</v>
      </c>
      <c r="J11" s="262"/>
      <c r="K11" s="250"/>
      <c r="L11" s="250"/>
      <c r="M11" s="250"/>
      <c r="N11" s="250"/>
      <c r="O11" s="250"/>
      <c r="P11" s="250"/>
      <c r="Q11" s="250"/>
      <c r="R11" s="250"/>
      <c r="S11" s="250"/>
      <c r="T11" s="250"/>
    </row>
    <row r="12" spans="1:20" s="251" customFormat="1" ht="22.5">
      <c r="A12" s="263"/>
      <c r="B12" s="263"/>
      <c r="C12" s="263">
        <v>1</v>
      </c>
      <c r="D12" s="263"/>
      <c r="F12" s="258" t="e">
        <f>"4."&amp;mergeValue()&amp;"."&amp;mergeValue()&amp;"."&amp;mergeValue()</f>
        <v>#NAME?</v>
      </c>
      <c r="G12" s="265" t="s">
        <v>167</v>
      </c>
      <c r="H12" s="260"/>
      <c r="I12" s="261" t="s">
        <v>168</v>
      </c>
      <c r="J12" s="262"/>
      <c r="K12" s="250"/>
      <c r="L12" s="250"/>
      <c r="M12" s="250"/>
      <c r="N12" s="250"/>
      <c r="O12" s="250"/>
      <c r="P12" s="250"/>
      <c r="Q12" s="250"/>
      <c r="R12" s="250"/>
      <c r="S12" s="250"/>
      <c r="T12" s="250"/>
    </row>
    <row r="13" spans="1:20" s="251" customFormat="1" ht="39" customHeight="1">
      <c r="A13" s="263"/>
      <c r="B13" s="263"/>
      <c r="C13" s="263"/>
      <c r="D13" s="263">
        <v>1</v>
      </c>
      <c r="F13" s="258" t="e">
        <f>"4."&amp;mergeValue()&amp;"."&amp;mergeValue()&amp;"."&amp;mergeValue()&amp;"."&amp;mergeValue()</f>
        <v>#NAME?</v>
      </c>
      <c r="G13" s="266" t="s">
        <v>169</v>
      </c>
      <c r="H13" s="260"/>
      <c r="I13" s="267" t="s">
        <v>170</v>
      </c>
      <c r="J13" s="262"/>
      <c r="K13" s="250"/>
      <c r="L13" s="250"/>
      <c r="M13" s="250"/>
      <c r="N13" s="250"/>
      <c r="O13" s="250"/>
      <c r="P13" s="250"/>
      <c r="Q13" s="250"/>
      <c r="R13" s="250"/>
      <c r="S13" s="250"/>
      <c r="T13" s="250"/>
    </row>
    <row r="14" spans="1:20" s="251" customFormat="1" ht="18.75">
      <c r="A14" s="263"/>
      <c r="B14" s="263"/>
      <c r="C14" s="263"/>
      <c r="D14" s="263"/>
      <c r="F14" s="268"/>
      <c r="G14" s="269" t="s">
        <v>171</v>
      </c>
      <c r="H14" s="270"/>
      <c r="I14" s="267"/>
      <c r="J14" s="262"/>
      <c r="K14" s="250"/>
      <c r="L14" s="250"/>
      <c r="M14" s="250"/>
      <c r="N14" s="250"/>
      <c r="O14" s="250"/>
      <c r="P14" s="250"/>
      <c r="Q14" s="250"/>
      <c r="R14" s="250"/>
      <c r="S14" s="250"/>
      <c r="T14" s="250"/>
    </row>
    <row r="15" spans="1:20" s="251" customFormat="1" ht="18.75">
      <c r="A15" s="263"/>
      <c r="B15" s="263"/>
      <c r="C15" s="263"/>
      <c r="D15" s="263"/>
      <c r="F15" s="268"/>
      <c r="G15" s="344" t="s">
        <v>172</v>
      </c>
      <c r="H15" s="275"/>
      <c r="I15" s="276"/>
      <c r="J15" s="262"/>
      <c r="K15" s="250"/>
      <c r="L15" s="250"/>
      <c r="M15" s="250"/>
      <c r="N15" s="250"/>
      <c r="O15" s="250"/>
      <c r="P15" s="250"/>
      <c r="Q15" s="250"/>
      <c r="R15" s="250"/>
      <c r="S15" s="250"/>
      <c r="T15" s="250"/>
    </row>
    <row r="16" spans="1:20" s="251" customFormat="1" ht="18.75">
      <c r="A16" s="263"/>
      <c r="B16" s="250"/>
      <c r="C16" s="250"/>
      <c r="D16" s="250"/>
      <c r="F16" s="268"/>
      <c r="G16" s="186" t="s">
        <v>173</v>
      </c>
      <c r="H16" s="275"/>
      <c r="I16" s="276"/>
      <c r="J16" s="262"/>
      <c r="K16" s="250"/>
      <c r="L16" s="250"/>
      <c r="M16" s="250"/>
      <c r="N16" s="250"/>
      <c r="O16" s="250"/>
      <c r="P16" s="250"/>
      <c r="Q16" s="250"/>
      <c r="R16" s="250"/>
      <c r="S16" s="250"/>
      <c r="T16" s="250"/>
    </row>
    <row r="17" spans="1:20" s="251" customFormat="1" ht="18.75">
      <c r="A17" s="250"/>
      <c r="B17" s="250"/>
      <c r="C17" s="250"/>
      <c r="D17" s="250"/>
      <c r="F17" s="268"/>
      <c r="G17" s="277" t="s">
        <v>174</v>
      </c>
      <c r="H17" s="275"/>
      <c r="I17" s="276"/>
      <c r="J17" s="262"/>
      <c r="K17" s="250"/>
      <c r="L17" s="250"/>
      <c r="M17" s="250"/>
      <c r="N17" s="250"/>
      <c r="O17" s="250"/>
      <c r="P17" s="250"/>
      <c r="Q17" s="250"/>
      <c r="R17" s="250"/>
      <c r="S17" s="250"/>
      <c r="T17" s="250"/>
    </row>
    <row r="18" spans="1:20" s="233" customFormat="1" ht="3" customHeight="1">
      <c r="A18" s="206"/>
      <c r="B18" s="206"/>
      <c r="C18" s="206"/>
      <c r="D18" s="206"/>
      <c r="F18" s="282"/>
      <c r="G18" s="411"/>
      <c r="H18" s="412"/>
      <c r="I18" s="284"/>
      <c r="J18" s="206"/>
      <c r="K18" s="206"/>
      <c r="L18" s="206"/>
      <c r="M18" s="206"/>
      <c r="N18" s="206"/>
      <c r="O18" s="206"/>
      <c r="P18" s="206"/>
      <c r="Q18" s="206"/>
      <c r="R18" s="206"/>
      <c r="S18" s="206"/>
      <c r="T18" s="206"/>
    </row>
    <row r="19" spans="1:20" s="233" customFormat="1" ht="15" customHeight="1">
      <c r="A19" s="206"/>
      <c r="B19" s="206"/>
      <c r="C19" s="206"/>
      <c r="D19" s="206"/>
      <c r="F19" s="282"/>
      <c r="G19" s="283" t="s">
        <v>175</v>
      </c>
      <c r="H19" s="283"/>
      <c r="I19" s="284"/>
      <c r="J19" s="206"/>
      <c r="K19" s="206"/>
      <c r="L19" s="206"/>
      <c r="M19" s="206"/>
      <c r="N19" s="206"/>
      <c r="O19" s="206"/>
      <c r="P19" s="206"/>
      <c r="Q19" s="206"/>
      <c r="R19" s="206"/>
      <c r="S19" s="206"/>
      <c r="T19" s="206"/>
    </row>
  </sheetData>
  <sheetProtection password="FA9C" sheet="1" formatColumns="0" formatRows="0"/>
  <mergeCells count="8">
    <mergeCell ref="F2:H2"/>
    <mergeCell ref="F4:H4"/>
    <mergeCell ref="I4:I5"/>
    <mergeCell ref="A8:A16"/>
    <mergeCell ref="B11:B15"/>
    <mergeCell ref="C12:C14"/>
    <mergeCell ref="I13:I14"/>
    <mergeCell ref="G19:H19"/>
  </mergeCells>
  <dataValidations count="1">
    <dataValidation type="textLength" operator="lessThanOrEqual" allowBlank="1" showInputMessage="1" showErrorMessage="1" errorTitle="Ошибка" error="Допускается ввод не более 900 символов!" sqref="I15:I19">
      <formula1>900</formula1>
    </dataValidation>
  </dataValidations>
  <printOptions/>
  <pageMargins left="0.7" right="0.7" top="0.75" bottom="0.75" header="0.5118055555555555" footer="0.5118055555555555"/>
  <pageSetup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4:BA33"/>
  <sheetViews>
    <sheetView showGridLines="0" workbookViewId="0" topLeftCell="K4">
      <selection activeCell="A1" sqref="A1"/>
    </sheetView>
  </sheetViews>
  <sheetFormatPr defaultColWidth="9.140625" defaultRowHeight="11.25"/>
  <cols>
    <col min="1" max="6" width="10.57421875" style="136" hidden="1" customWidth="1"/>
    <col min="7" max="7" width="9.140625" style="285" hidden="1" customWidth="1"/>
    <col min="8" max="8" width="2.00390625" style="285" hidden="1" customWidth="1"/>
    <col min="9" max="9" width="3.7109375" style="285" hidden="1" customWidth="1"/>
    <col min="10" max="10" width="3.7109375" style="248" hidden="1" customWidth="1"/>
    <col min="11" max="11" width="3.7109375" style="248" customWidth="1"/>
    <col min="12" max="12" width="12.7109375" style="136" customWidth="1"/>
    <col min="13" max="13" width="47.421875" style="136" customWidth="1"/>
    <col min="14" max="14" width="3.7109375" style="136" customWidth="1"/>
    <col min="15" max="15" width="4.140625" style="136" customWidth="1"/>
    <col min="16" max="16" width="18.140625" style="136" customWidth="1"/>
    <col min="17" max="19" width="3.7109375" style="136" customWidth="1"/>
    <col min="20" max="20" width="12.8515625" style="136" customWidth="1"/>
    <col min="21" max="23" width="3.7109375" style="136" customWidth="1"/>
    <col min="24" max="24" width="12.8515625" style="136" customWidth="1"/>
    <col min="25" max="27" width="3.7109375" style="136" customWidth="1"/>
    <col min="28" max="28" width="12.8515625" style="136" customWidth="1"/>
    <col min="29" max="32" width="21.421875" style="136" customWidth="1"/>
    <col min="33" max="33" width="11.7109375" style="136" customWidth="1"/>
    <col min="34" max="34" width="3.7109375" style="136" customWidth="1"/>
    <col min="35" max="35" width="11.7109375" style="136" customWidth="1"/>
    <col min="36" max="36" width="8.57421875" style="136" hidden="1" customWidth="1"/>
    <col min="37" max="37" width="4.57421875" style="136" customWidth="1"/>
    <col min="38" max="38" width="115.8515625" style="136" customWidth="1"/>
    <col min="39" max="40" width="10.57421875" style="141" customWidth="1"/>
    <col min="41" max="41" width="13.421875" style="141" customWidth="1"/>
    <col min="42" max="49" width="10.57421875" style="141" customWidth="1"/>
    <col min="50" max="16384" width="10.57421875" style="136" customWidth="1"/>
  </cols>
  <sheetData>
    <row r="1" ht="14.25" hidden="1"/>
    <row r="2" ht="14.25" hidden="1"/>
    <row r="3" ht="14.25" hidden="1"/>
    <row r="4" spans="10:36" ht="3" customHeight="1">
      <c r="J4" s="286"/>
      <c r="K4" s="286"/>
      <c r="L4" s="287"/>
      <c r="M4" s="287"/>
      <c r="N4" s="287"/>
      <c r="O4" s="287"/>
      <c r="P4" s="287"/>
      <c r="Q4" s="287"/>
      <c r="R4" s="287"/>
      <c r="S4" s="287"/>
      <c r="T4" s="287"/>
      <c r="U4" s="287"/>
      <c r="V4" s="287"/>
      <c r="W4" s="287"/>
      <c r="X4" s="287"/>
      <c r="Y4" s="287"/>
      <c r="Z4" s="287"/>
      <c r="AA4" s="287"/>
      <c r="AB4" s="287"/>
      <c r="AC4" s="151"/>
      <c r="AD4" s="151"/>
      <c r="AE4" s="151"/>
      <c r="AF4" s="151"/>
      <c r="AG4" s="151"/>
      <c r="AH4" s="151"/>
      <c r="AI4" s="151"/>
      <c r="AJ4" s="287"/>
    </row>
    <row r="5" spans="10:37" ht="22.5" customHeight="1">
      <c r="J5" s="286"/>
      <c r="K5" s="286"/>
      <c r="L5" s="354" t="s">
        <v>225</v>
      </c>
      <c r="M5" s="354"/>
      <c r="N5" s="354"/>
      <c r="O5" s="354"/>
      <c r="P5" s="354"/>
      <c r="Q5" s="354"/>
      <c r="R5" s="354"/>
      <c r="S5" s="354"/>
      <c r="T5" s="354"/>
      <c r="U5" s="355"/>
      <c r="V5" s="356"/>
      <c r="W5" s="356"/>
      <c r="X5" s="356"/>
      <c r="Y5" s="356"/>
      <c r="Z5" s="356"/>
      <c r="AA5" s="356"/>
      <c r="AB5" s="356"/>
      <c r="AC5" s="356"/>
      <c r="AD5" s="356"/>
      <c r="AE5" s="356"/>
      <c r="AF5" s="356"/>
      <c r="AG5" s="356"/>
      <c r="AH5" s="356"/>
      <c r="AI5" s="356"/>
      <c r="AJ5" s="357"/>
      <c r="AK5" s="151"/>
    </row>
    <row r="6" spans="10:24" ht="3" customHeight="1">
      <c r="J6" s="286"/>
      <c r="K6" s="286"/>
      <c r="L6" s="287"/>
      <c r="M6" s="287"/>
      <c r="N6" s="287"/>
      <c r="O6" s="287"/>
      <c r="P6" s="287"/>
      <c r="Q6" s="287"/>
      <c r="R6" s="348"/>
      <c r="S6" s="348"/>
      <c r="T6" s="348"/>
      <c r="U6" s="348"/>
      <c r="V6" s="348"/>
      <c r="W6" s="348"/>
      <c r="X6" s="287"/>
    </row>
    <row r="7" spans="7:34" s="233" customFormat="1" ht="22.5">
      <c r="G7" s="288"/>
      <c r="H7" s="288"/>
      <c r="L7" s="282"/>
      <c r="M7" s="290" t="e">
        <f>#N/A</f>
        <v>#N/A</v>
      </c>
      <c r="N7" s="292" t="e">
        <f>#N/A</f>
        <v>#N/A</v>
      </c>
      <c r="O7" s="292"/>
      <c r="P7" s="292"/>
      <c r="Q7" s="292"/>
      <c r="R7" s="292"/>
      <c r="S7" s="292"/>
      <c r="T7" s="292"/>
      <c r="U7" s="293"/>
      <c r="V7" s="284"/>
      <c r="W7" s="284"/>
      <c r="X7" s="206"/>
      <c r="Y7" s="206"/>
      <c r="Z7" s="206"/>
      <c r="AA7" s="206"/>
      <c r="AB7" s="206"/>
      <c r="AC7" s="206"/>
      <c r="AD7" s="206"/>
      <c r="AE7" s="206"/>
      <c r="AF7" s="206"/>
      <c r="AG7" s="206"/>
      <c r="AH7" s="206"/>
    </row>
    <row r="8" spans="7:34" s="233" customFormat="1" ht="18.75">
      <c r="G8" s="288"/>
      <c r="H8" s="288"/>
      <c r="L8" s="282"/>
      <c r="M8" s="290" t="e">
        <f>#N/A</f>
        <v>#N/A</v>
      </c>
      <c r="N8" s="292" t="e">
        <f>#N/A</f>
        <v>#N/A</v>
      </c>
      <c r="O8" s="292"/>
      <c r="P8" s="292"/>
      <c r="Q8" s="292"/>
      <c r="R8" s="292"/>
      <c r="S8" s="292"/>
      <c r="T8" s="292"/>
      <c r="U8" s="293"/>
      <c r="V8" s="284"/>
      <c r="W8" s="284"/>
      <c r="X8" s="206"/>
      <c r="Y8" s="206"/>
      <c r="Z8" s="206"/>
      <c r="AA8" s="206"/>
      <c r="AB8" s="206"/>
      <c r="AC8" s="206"/>
      <c r="AD8" s="206"/>
      <c r="AE8" s="206"/>
      <c r="AF8" s="206"/>
      <c r="AG8" s="206"/>
      <c r="AH8" s="206"/>
    </row>
    <row r="9" spans="7:34" s="233" customFormat="1" ht="18.75">
      <c r="G9" s="288"/>
      <c r="H9" s="288"/>
      <c r="L9" s="282"/>
      <c r="M9" s="290" t="e">
        <f>#N/A</f>
        <v>#N/A</v>
      </c>
      <c r="N9" s="292" t="e">
        <f>#N/A</f>
        <v>#N/A</v>
      </c>
      <c r="O9" s="292"/>
      <c r="P9" s="292"/>
      <c r="Q9" s="292"/>
      <c r="R9" s="292"/>
      <c r="S9" s="292"/>
      <c r="T9" s="292"/>
      <c r="U9" s="293"/>
      <c r="V9" s="284"/>
      <c r="W9" s="284"/>
      <c r="X9" s="206"/>
      <c r="Y9" s="206"/>
      <c r="Z9" s="206"/>
      <c r="AA9" s="206"/>
      <c r="AB9" s="206"/>
      <c r="AC9" s="206"/>
      <c r="AD9" s="206"/>
      <c r="AE9" s="206"/>
      <c r="AF9" s="206"/>
      <c r="AG9" s="206"/>
      <c r="AH9" s="206"/>
    </row>
    <row r="10" spans="7:34" s="233" customFormat="1" ht="18.75">
      <c r="G10" s="288"/>
      <c r="H10" s="288"/>
      <c r="L10" s="282"/>
      <c r="M10" s="290" t="s">
        <v>51</v>
      </c>
      <c r="N10" s="292" t="e">
        <f>#N/A</f>
        <v>#N/A</v>
      </c>
      <c r="O10" s="292"/>
      <c r="P10" s="292"/>
      <c r="Q10" s="292"/>
      <c r="R10" s="292"/>
      <c r="S10" s="292"/>
      <c r="T10" s="292"/>
      <c r="U10" s="293"/>
      <c r="V10" s="284"/>
      <c r="W10" s="284"/>
      <c r="X10" s="206"/>
      <c r="Y10" s="206"/>
      <c r="Z10" s="206"/>
      <c r="AA10" s="206"/>
      <c r="AB10" s="206"/>
      <c r="AC10" s="206"/>
      <c r="AD10" s="206"/>
      <c r="AE10" s="206"/>
      <c r="AF10" s="206"/>
      <c r="AG10" s="206"/>
      <c r="AH10" s="206"/>
    </row>
    <row r="11" spans="7:49" s="251" customFormat="1" ht="11.25" hidden="1">
      <c r="G11" s="294"/>
      <c r="H11" s="294"/>
      <c r="L11" s="212"/>
      <c r="M11" s="212"/>
      <c r="N11" s="212"/>
      <c r="O11" s="212"/>
      <c r="P11" s="212"/>
      <c r="Q11" s="212"/>
      <c r="R11" s="361"/>
      <c r="S11" s="361"/>
      <c r="T11" s="361"/>
      <c r="U11" s="361"/>
      <c r="V11" s="361"/>
      <c r="W11" s="361"/>
      <c r="X11" s="362"/>
      <c r="AC11" s="250" t="s">
        <v>226</v>
      </c>
      <c r="AD11" s="250" t="s">
        <v>227</v>
      </c>
      <c r="AE11" s="250" t="s">
        <v>226</v>
      </c>
      <c r="AF11" s="250" t="s">
        <v>227</v>
      </c>
      <c r="AM11" s="250"/>
      <c r="AN11" s="250"/>
      <c r="AO11" s="250"/>
      <c r="AP11" s="250"/>
      <c r="AQ11" s="250"/>
      <c r="AR11" s="250"/>
      <c r="AS11" s="250"/>
      <c r="AT11" s="250"/>
      <c r="AU11" s="250"/>
      <c r="AV11" s="250"/>
      <c r="AW11" s="250"/>
    </row>
    <row r="12" spans="7:49" s="251" customFormat="1" ht="11.25" hidden="1">
      <c r="G12" s="294"/>
      <c r="H12" s="294"/>
      <c r="L12" s="212"/>
      <c r="M12" s="212"/>
      <c r="N12" s="212"/>
      <c r="O12" s="212"/>
      <c r="P12" s="212"/>
      <c r="Q12" s="212"/>
      <c r="R12" s="361"/>
      <c r="S12" s="361"/>
      <c r="T12" s="361"/>
      <c r="U12" s="361"/>
      <c r="V12" s="361"/>
      <c r="W12" s="361"/>
      <c r="X12" s="362"/>
      <c r="AJ12" s="296" t="s">
        <v>177</v>
      </c>
      <c r="AM12" s="250"/>
      <c r="AN12" s="250"/>
      <c r="AO12" s="250"/>
      <c r="AP12" s="250"/>
      <c r="AQ12" s="250"/>
      <c r="AR12" s="250"/>
      <c r="AS12" s="250"/>
      <c r="AT12" s="250"/>
      <c r="AU12" s="250"/>
      <c r="AV12" s="250"/>
      <c r="AW12" s="250"/>
    </row>
    <row r="13" spans="10:36" ht="14.25">
      <c r="J13" s="286"/>
      <c r="K13" s="286"/>
      <c r="L13" s="287"/>
      <c r="M13" s="287"/>
      <c r="N13" s="287"/>
      <c r="O13" s="287"/>
      <c r="P13" s="287"/>
      <c r="Q13" s="287"/>
      <c r="R13" s="363"/>
      <c r="S13" s="363"/>
      <c r="T13" s="363"/>
      <c r="U13" s="363"/>
      <c r="V13" s="363"/>
      <c r="W13" s="363"/>
      <c r="X13" s="364"/>
      <c r="AC13" s="363"/>
      <c r="AD13" s="363"/>
      <c r="AE13" s="363"/>
      <c r="AF13" s="363"/>
      <c r="AG13" s="363"/>
      <c r="AH13" s="363"/>
      <c r="AI13" s="363"/>
      <c r="AJ13" s="363"/>
    </row>
    <row r="14" spans="10:38" ht="14.25" customHeight="1">
      <c r="J14" s="286"/>
      <c r="K14" s="286"/>
      <c r="L14" s="365" t="s">
        <v>154</v>
      </c>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163" t="s">
        <v>155</v>
      </c>
    </row>
    <row r="15" spans="10:38" ht="14.25" customHeight="1">
      <c r="J15" s="286"/>
      <c r="K15" s="286"/>
      <c r="L15" s="365" t="s">
        <v>89</v>
      </c>
      <c r="M15" s="365" t="s">
        <v>228</v>
      </c>
      <c r="N15" s="365" t="s">
        <v>229</v>
      </c>
      <c r="O15" s="365"/>
      <c r="P15" s="365"/>
      <c r="Q15" s="366" t="s">
        <v>230</v>
      </c>
      <c r="R15" s="366"/>
      <c r="S15" s="366"/>
      <c r="T15" s="366"/>
      <c r="U15" s="366" t="s">
        <v>231</v>
      </c>
      <c r="V15" s="366"/>
      <c r="W15" s="366"/>
      <c r="X15" s="366"/>
      <c r="Y15" s="366" t="s">
        <v>232</v>
      </c>
      <c r="Z15" s="366"/>
      <c r="AA15" s="366"/>
      <c r="AB15" s="366"/>
      <c r="AC15" s="366" t="s">
        <v>179</v>
      </c>
      <c r="AD15" s="366"/>
      <c r="AE15" s="366"/>
      <c r="AF15" s="366"/>
      <c r="AG15" s="366"/>
      <c r="AH15" s="366"/>
      <c r="AI15" s="366"/>
      <c r="AJ15" s="365" t="s">
        <v>180</v>
      </c>
      <c r="AK15" s="298" t="s">
        <v>181</v>
      </c>
      <c r="AL15" s="163"/>
    </row>
    <row r="16" spans="10:38" ht="27.75" customHeight="1">
      <c r="J16" s="286"/>
      <c r="K16" s="286"/>
      <c r="L16" s="365"/>
      <c r="M16" s="365"/>
      <c r="N16" s="365"/>
      <c r="O16" s="365"/>
      <c r="P16" s="365"/>
      <c r="Q16" s="366"/>
      <c r="R16" s="366"/>
      <c r="S16" s="366"/>
      <c r="T16" s="366"/>
      <c r="U16" s="366"/>
      <c r="V16" s="366"/>
      <c r="W16" s="366"/>
      <c r="X16" s="366"/>
      <c r="Y16" s="366"/>
      <c r="Z16" s="366"/>
      <c r="AA16" s="366"/>
      <c r="AB16" s="366"/>
      <c r="AC16" s="366" t="s">
        <v>233</v>
      </c>
      <c r="AD16" s="366"/>
      <c r="AE16" s="163" t="s">
        <v>234</v>
      </c>
      <c r="AF16" s="163"/>
      <c r="AG16" s="367" t="s">
        <v>184</v>
      </c>
      <c r="AH16" s="367"/>
      <c r="AI16" s="367"/>
      <c r="AJ16" s="365"/>
      <c r="AK16" s="298"/>
      <c r="AL16" s="163"/>
    </row>
    <row r="17" spans="10:38" ht="14.25" customHeight="1">
      <c r="J17" s="286"/>
      <c r="K17" s="286"/>
      <c r="L17" s="365"/>
      <c r="M17" s="365"/>
      <c r="N17" s="365"/>
      <c r="O17" s="365"/>
      <c r="P17" s="365"/>
      <c r="Q17" s="366"/>
      <c r="R17" s="366"/>
      <c r="S17" s="366"/>
      <c r="T17" s="366"/>
      <c r="U17" s="366"/>
      <c r="V17" s="366"/>
      <c r="W17" s="366"/>
      <c r="X17" s="366"/>
      <c r="Y17" s="366"/>
      <c r="Z17" s="366"/>
      <c r="AA17" s="366"/>
      <c r="AB17" s="366"/>
      <c r="AC17" s="366" t="s">
        <v>235</v>
      </c>
      <c r="AD17" s="366" t="s">
        <v>236</v>
      </c>
      <c r="AE17" s="366" t="s">
        <v>235</v>
      </c>
      <c r="AF17" s="366" t="s">
        <v>236</v>
      </c>
      <c r="AG17" s="368" t="s">
        <v>237</v>
      </c>
      <c r="AH17" s="368" t="s">
        <v>238</v>
      </c>
      <c r="AI17" s="368"/>
      <c r="AJ17" s="365"/>
      <c r="AK17" s="298"/>
      <c r="AL17" s="163"/>
    </row>
    <row r="18" spans="10:38" ht="12" customHeight="1">
      <c r="J18" s="286"/>
      <c r="K18" s="302">
        <v>1</v>
      </c>
      <c r="L18" s="303" t="s">
        <v>91</v>
      </c>
      <c r="M18" s="303" t="s">
        <v>92</v>
      </c>
      <c r="N18" s="305">
        <f ca="1">OFFSET(N18,0,-1)+1</f>
        <v>3</v>
      </c>
      <c r="O18" s="305"/>
      <c r="P18" s="305"/>
      <c r="Q18" s="305">
        <f ca="1">OFFSET(Q18,0,-3)+1</f>
        <v>4</v>
      </c>
      <c r="R18" s="305"/>
      <c r="S18" s="305"/>
      <c r="T18" s="305"/>
      <c r="U18" s="305">
        <f ca="1">OFFSET(U18,0,-4)+1</f>
        <v>5</v>
      </c>
      <c r="V18" s="305"/>
      <c r="W18" s="305"/>
      <c r="X18" s="305"/>
      <c r="Y18" s="369"/>
      <c r="Z18" s="369"/>
      <c r="AA18" s="369">
        <f ca="1">OFFSET(U18,0,0)+1</f>
        <v>6</v>
      </c>
      <c r="AB18" s="370">
        <f>AA18</f>
        <v>6</v>
      </c>
      <c r="AC18" s="305">
        <f ca="1">OFFSET(AC18,0,-1)+1</f>
        <v>7</v>
      </c>
      <c r="AD18" s="305">
        <f ca="1">OFFSET(AD18,0,-1)+1</f>
        <v>8</v>
      </c>
      <c r="AE18" s="305">
        <f ca="1">OFFSET(AE18,0,-1)+1</f>
        <v>9</v>
      </c>
      <c r="AF18" s="305">
        <f ca="1">OFFSET(AF18,0,-1)+1</f>
        <v>10</v>
      </c>
      <c r="AG18" s="305">
        <f ca="1">OFFSET(AG18,0,-1)+1</f>
        <v>11</v>
      </c>
      <c r="AH18" s="305">
        <f ca="1">OFFSET(AH18,0,-1)+1</f>
        <v>12</v>
      </c>
      <c r="AI18" s="305">
        <f ca="1">OFFSET(AI18,0,-1)+1</f>
        <v>13</v>
      </c>
      <c r="AJ18" s="305">
        <f ca="1">OFFSET(AJ18,0,-1)+1</f>
        <v>14</v>
      </c>
      <c r="AK18" s="371"/>
      <c r="AL18" s="305">
        <v>15</v>
      </c>
    </row>
    <row r="19" spans="1:38" ht="22.5">
      <c r="A19" s="306">
        <v>1</v>
      </c>
      <c r="B19" s="141"/>
      <c r="C19" s="141"/>
      <c r="D19" s="141"/>
      <c r="E19" s="141"/>
      <c r="F19" s="247"/>
      <c r="G19" s="247"/>
      <c r="H19" s="247"/>
      <c r="J19" s="286"/>
      <c r="K19" s="286"/>
      <c r="L19" s="316" t="e">
        <f>mergeValue()</f>
        <v>#NAME?</v>
      </c>
      <c r="M19" s="413" t="s">
        <v>138</v>
      </c>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373" t="s">
        <v>190</v>
      </c>
    </row>
    <row r="20" spans="1:38" ht="22.5">
      <c r="A20" s="306"/>
      <c r="B20" s="306">
        <v>1</v>
      </c>
      <c r="C20" s="141"/>
      <c r="D20" s="141"/>
      <c r="E20" s="141"/>
      <c r="F20" s="374"/>
      <c r="G20" s="142"/>
      <c r="H20" s="142"/>
      <c r="I20" s="375"/>
      <c r="J20" s="376"/>
      <c r="K20" s="136"/>
      <c r="L20" s="316" t="e">
        <f>mergeValue()&amp;"."&amp;mergeValue()</f>
        <v>#NAME?</v>
      </c>
      <c r="M20" s="317" t="s">
        <v>86</v>
      </c>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5"/>
      <c r="AL20" s="267" t="s">
        <v>191</v>
      </c>
    </row>
    <row r="21" spans="1:38" ht="45">
      <c r="A21" s="306"/>
      <c r="B21" s="306"/>
      <c r="C21" s="306">
        <v>1</v>
      </c>
      <c r="D21" s="141"/>
      <c r="E21" s="141"/>
      <c r="F21" s="374"/>
      <c r="G21" s="142"/>
      <c r="H21" s="142"/>
      <c r="I21" s="375"/>
      <c r="J21" s="376"/>
      <c r="K21" s="136"/>
      <c r="L21" s="316" t="e">
        <f>mergeValue()&amp;"."&amp;mergeValue()&amp;"."&amp;mergeValue()</f>
        <v>#NAME?</v>
      </c>
      <c r="M21" s="320" t="s">
        <v>192</v>
      </c>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267" t="s">
        <v>193</v>
      </c>
    </row>
    <row r="22" spans="1:45" ht="19.5" customHeight="1">
      <c r="A22" s="306"/>
      <c r="B22" s="306"/>
      <c r="C22" s="306"/>
      <c r="D22" s="306">
        <v>1</v>
      </c>
      <c r="E22" s="141"/>
      <c r="F22" s="374"/>
      <c r="G22" s="142"/>
      <c r="H22" s="142"/>
      <c r="I22" s="378"/>
      <c r="J22" s="379"/>
      <c r="K22" s="150"/>
      <c r="L22" s="310" t="e">
        <f>mergeValue()&amp;"."&amp;mergeValue()&amp;"."&amp;mergeValue()&amp;"."&amp;mergeValue()</f>
        <v>#NAME?</v>
      </c>
      <c r="M22" s="416"/>
      <c r="N22" s="417"/>
      <c r="O22" s="382" t="s">
        <v>91</v>
      </c>
      <c r="P22" s="383"/>
      <c r="Q22" s="327" t="s">
        <v>34</v>
      </c>
      <c r="R22" s="381"/>
      <c r="S22" s="384">
        <v>1</v>
      </c>
      <c r="T22" s="258"/>
      <c r="U22" s="327" t="s">
        <v>34</v>
      </c>
      <c r="V22" s="381"/>
      <c r="W22" s="384" t="s">
        <v>91</v>
      </c>
      <c r="X22" s="386"/>
      <c r="Y22" s="327" t="s">
        <v>34</v>
      </c>
      <c r="Z22" s="387"/>
      <c r="AA22" s="384">
        <v>1</v>
      </c>
      <c r="AB22" s="418"/>
      <c r="AC22" s="389"/>
      <c r="AD22" s="389"/>
      <c r="AE22" s="419"/>
      <c r="AF22" s="389"/>
      <c r="AG22" s="390"/>
      <c r="AH22" s="327" t="s">
        <v>68</v>
      </c>
      <c r="AI22" s="390"/>
      <c r="AJ22" s="327" t="s">
        <v>34</v>
      </c>
      <c r="AK22" s="328"/>
      <c r="AL22" s="267" t="s">
        <v>239</v>
      </c>
      <c r="AM22" s="141" t="e">
        <f>#N/A</f>
        <v>#N/A</v>
      </c>
      <c r="AN22" s="138">
        <f>IF(AND(COUNTIF(AO18:AO26,AO22)&gt;1,AO22&lt;&gt;""),"ErrUnique:HasDoubleConn","")</f>
        <v>0</v>
      </c>
      <c r="AO22" s="138"/>
      <c r="AP22" s="138"/>
      <c r="AQ22" s="138"/>
      <c r="AR22" s="138"/>
      <c r="AS22" s="138"/>
    </row>
    <row r="23" spans="1:45" ht="19.5" customHeight="1">
      <c r="A23" s="306"/>
      <c r="B23" s="306"/>
      <c r="C23" s="306"/>
      <c r="D23" s="306"/>
      <c r="E23" s="141"/>
      <c r="F23" s="374"/>
      <c r="G23" s="142"/>
      <c r="H23" s="142"/>
      <c r="I23" s="378"/>
      <c r="J23" s="379"/>
      <c r="K23" s="150"/>
      <c r="L23" s="310"/>
      <c r="M23" s="416"/>
      <c r="N23" s="417"/>
      <c r="O23" s="382"/>
      <c r="P23" s="383"/>
      <c r="Q23" s="327"/>
      <c r="R23" s="381"/>
      <c r="S23" s="384"/>
      <c r="T23" s="258"/>
      <c r="U23" s="327"/>
      <c r="V23" s="381"/>
      <c r="W23" s="384"/>
      <c r="X23" s="386"/>
      <c r="Y23" s="327"/>
      <c r="Z23" s="391"/>
      <c r="AA23" s="277"/>
      <c r="AB23" s="277"/>
      <c r="AC23" s="392"/>
      <c r="AD23" s="392"/>
      <c r="AE23" s="392"/>
      <c r="AF23" s="393">
        <f>AG22&amp;"-"&amp;AI22</f>
        <v>0</v>
      </c>
      <c r="AG23" s="393"/>
      <c r="AH23" s="393"/>
      <c r="AI23" s="393"/>
      <c r="AJ23" s="393" t="s">
        <v>34</v>
      </c>
      <c r="AK23" s="394"/>
      <c r="AL23" s="267"/>
      <c r="AN23" s="138"/>
      <c r="AO23" s="138"/>
      <c r="AP23" s="138"/>
      <c r="AQ23" s="138"/>
      <c r="AR23" s="138"/>
      <c r="AS23" s="138"/>
    </row>
    <row r="24" spans="1:45" ht="19.5" customHeight="1">
      <c r="A24" s="306"/>
      <c r="B24" s="306"/>
      <c r="C24" s="306"/>
      <c r="D24" s="306"/>
      <c r="E24" s="141"/>
      <c r="F24" s="374"/>
      <c r="G24" s="142"/>
      <c r="H24" s="142"/>
      <c r="I24" s="378"/>
      <c r="J24" s="379"/>
      <c r="K24" s="150"/>
      <c r="L24" s="310"/>
      <c r="M24" s="416"/>
      <c r="N24" s="417"/>
      <c r="O24" s="382"/>
      <c r="P24" s="383"/>
      <c r="Q24" s="327"/>
      <c r="R24" s="381"/>
      <c r="S24" s="384"/>
      <c r="T24" s="258"/>
      <c r="U24" s="327"/>
      <c r="V24" s="395"/>
      <c r="W24" s="186"/>
      <c r="X24" s="277"/>
      <c r="Y24" s="396"/>
      <c r="Z24" s="396"/>
      <c r="AA24" s="396"/>
      <c r="AB24" s="396"/>
      <c r="AC24" s="392"/>
      <c r="AD24" s="392"/>
      <c r="AE24" s="392"/>
      <c r="AF24" s="392"/>
      <c r="AG24" s="338"/>
      <c r="AH24" s="174"/>
      <c r="AI24" s="174"/>
      <c r="AJ24" s="338"/>
      <c r="AK24" s="340"/>
      <c r="AL24" s="267"/>
      <c r="AN24" s="138"/>
      <c r="AO24" s="138"/>
      <c r="AP24" s="138"/>
      <c r="AQ24" s="138"/>
      <c r="AR24" s="138"/>
      <c r="AS24" s="138"/>
    </row>
    <row r="25" spans="1:45" ht="19.5" customHeight="1">
      <c r="A25" s="306"/>
      <c r="B25" s="306"/>
      <c r="C25" s="306"/>
      <c r="D25" s="306"/>
      <c r="E25" s="141"/>
      <c r="F25" s="374"/>
      <c r="G25" s="142"/>
      <c r="H25" s="142"/>
      <c r="I25" s="378"/>
      <c r="J25" s="379"/>
      <c r="K25" s="150"/>
      <c r="L25" s="310"/>
      <c r="M25" s="416"/>
      <c r="N25" s="417"/>
      <c r="O25" s="382"/>
      <c r="P25" s="383"/>
      <c r="Q25" s="327"/>
      <c r="R25" s="397"/>
      <c r="S25" s="398"/>
      <c r="T25" s="399"/>
      <c r="U25" s="396"/>
      <c r="V25" s="396"/>
      <c r="W25" s="396"/>
      <c r="X25" s="396"/>
      <c r="Y25" s="396"/>
      <c r="Z25" s="396"/>
      <c r="AA25" s="396"/>
      <c r="AB25" s="396"/>
      <c r="AC25" s="392"/>
      <c r="AD25" s="392"/>
      <c r="AE25" s="392"/>
      <c r="AF25" s="392"/>
      <c r="AG25" s="338"/>
      <c r="AH25" s="174"/>
      <c r="AI25" s="174"/>
      <c r="AJ25" s="338"/>
      <c r="AK25" s="340"/>
      <c r="AL25" s="267"/>
      <c r="AN25" s="138"/>
      <c r="AO25" s="138"/>
      <c r="AP25" s="138"/>
      <c r="AQ25" s="138"/>
      <c r="AR25" s="138"/>
      <c r="AS25" s="138"/>
    </row>
    <row r="26" spans="1:49" s="2" customFormat="1" ht="19.5" customHeight="1">
      <c r="A26" s="306"/>
      <c r="B26" s="306"/>
      <c r="C26" s="306"/>
      <c r="D26" s="306"/>
      <c r="E26" s="190"/>
      <c r="F26" s="400"/>
      <c r="G26" s="190"/>
      <c r="H26" s="190"/>
      <c r="I26" s="378"/>
      <c r="J26" s="379"/>
      <c r="K26" s="150"/>
      <c r="L26" s="310"/>
      <c r="M26" s="416"/>
      <c r="N26" s="401"/>
      <c r="O26" s="343"/>
      <c r="P26" s="277" t="s">
        <v>240</v>
      </c>
      <c r="Q26" s="343"/>
      <c r="R26" s="343"/>
      <c r="S26" s="343"/>
      <c r="T26" s="343"/>
      <c r="U26" s="343"/>
      <c r="V26" s="343"/>
      <c r="W26" s="343"/>
      <c r="X26" s="343"/>
      <c r="Y26" s="343"/>
      <c r="Z26" s="343"/>
      <c r="AA26" s="343"/>
      <c r="AB26" s="343"/>
      <c r="AC26" s="343"/>
      <c r="AD26" s="343"/>
      <c r="AE26" s="343"/>
      <c r="AF26" s="343"/>
      <c r="AG26" s="343"/>
      <c r="AH26" s="343"/>
      <c r="AI26" s="343"/>
      <c r="AJ26" s="343"/>
      <c r="AK26" s="402"/>
      <c r="AL26" s="267"/>
      <c r="AM26" s="341"/>
      <c r="AN26" s="341"/>
      <c r="AO26" s="403"/>
      <c r="AP26" s="403"/>
      <c r="AQ26" s="403"/>
      <c r="AR26" s="403"/>
      <c r="AS26" s="403"/>
      <c r="AT26" s="341"/>
      <c r="AU26" s="341"/>
      <c r="AV26" s="341"/>
      <c r="AW26" s="341"/>
    </row>
    <row r="27" spans="1:49" s="2" customFormat="1" ht="15" customHeight="1">
      <c r="A27" s="306"/>
      <c r="B27" s="306"/>
      <c r="C27" s="306"/>
      <c r="D27" s="190"/>
      <c r="E27" s="190"/>
      <c r="F27" s="374"/>
      <c r="G27" s="190"/>
      <c r="H27" s="190"/>
      <c r="I27" s="309"/>
      <c r="J27" s="342"/>
      <c r="K27" s="309"/>
      <c r="L27" s="404"/>
      <c r="M27" s="269" t="s">
        <v>241</v>
      </c>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340"/>
      <c r="AL27" s="267"/>
      <c r="AM27" s="341"/>
      <c r="AN27" s="341"/>
      <c r="AO27" s="403"/>
      <c r="AP27" s="403"/>
      <c r="AQ27" s="403"/>
      <c r="AR27" s="403"/>
      <c r="AS27" s="403"/>
      <c r="AT27" s="341"/>
      <c r="AU27" s="341"/>
      <c r="AV27" s="341"/>
      <c r="AW27" s="341"/>
    </row>
    <row r="28" spans="1:49" s="2" customFormat="1" ht="15" customHeight="1">
      <c r="A28" s="306"/>
      <c r="B28" s="306"/>
      <c r="C28" s="190"/>
      <c r="D28" s="190"/>
      <c r="E28" s="190"/>
      <c r="F28" s="374"/>
      <c r="G28" s="190"/>
      <c r="H28" s="190"/>
      <c r="I28" s="309"/>
      <c r="J28" s="342"/>
      <c r="K28" s="309"/>
      <c r="L28" s="336"/>
      <c r="M28" s="344" t="s">
        <v>202</v>
      </c>
      <c r="N28" s="344"/>
      <c r="O28" s="344"/>
      <c r="P28" s="344"/>
      <c r="Q28" s="344"/>
      <c r="R28" s="344"/>
      <c r="S28" s="344"/>
      <c r="T28" s="344"/>
      <c r="U28" s="344"/>
      <c r="V28" s="344"/>
      <c r="W28" s="344"/>
      <c r="X28" s="344"/>
      <c r="Y28" s="344"/>
      <c r="Z28" s="344"/>
      <c r="AA28" s="344"/>
      <c r="AB28" s="344"/>
      <c r="AC28" s="339"/>
      <c r="AD28" s="339"/>
      <c r="AE28" s="339"/>
      <c r="AF28" s="339"/>
      <c r="AG28" s="338"/>
      <c r="AH28" s="269"/>
      <c r="AI28" s="338"/>
      <c r="AJ28" s="344"/>
      <c r="AK28" s="174"/>
      <c r="AL28" s="340"/>
      <c r="AM28" s="341"/>
      <c r="AN28" s="341"/>
      <c r="AO28" s="341"/>
      <c r="AP28" s="341"/>
      <c r="AQ28" s="341"/>
      <c r="AR28" s="341"/>
      <c r="AS28" s="341"/>
      <c r="AT28" s="341"/>
      <c r="AU28" s="341"/>
      <c r="AV28" s="341"/>
      <c r="AW28" s="341"/>
    </row>
    <row r="29" spans="1:49" s="2" customFormat="1" ht="15" customHeight="1">
      <c r="A29" s="306"/>
      <c r="B29" s="190"/>
      <c r="C29" s="190"/>
      <c r="D29" s="190"/>
      <c r="E29" s="190"/>
      <c r="F29" s="374"/>
      <c r="G29" s="190"/>
      <c r="H29" s="190"/>
      <c r="I29" s="309"/>
      <c r="J29" s="342"/>
      <c r="K29" s="309"/>
      <c r="L29" s="336"/>
      <c r="M29" s="186" t="s">
        <v>133</v>
      </c>
      <c r="N29" s="186"/>
      <c r="O29" s="186"/>
      <c r="P29" s="186"/>
      <c r="Q29" s="186"/>
      <c r="R29" s="186"/>
      <c r="S29" s="186"/>
      <c r="T29" s="186"/>
      <c r="U29" s="186"/>
      <c r="V29" s="186"/>
      <c r="W29" s="186"/>
      <c r="X29" s="186"/>
      <c r="Y29" s="186"/>
      <c r="Z29" s="186"/>
      <c r="AA29" s="186"/>
      <c r="AB29" s="186"/>
      <c r="AC29" s="339"/>
      <c r="AD29" s="339"/>
      <c r="AE29" s="339"/>
      <c r="AF29" s="339"/>
      <c r="AG29" s="338"/>
      <c r="AH29" s="269"/>
      <c r="AI29" s="338"/>
      <c r="AJ29" s="344"/>
      <c r="AK29" s="174"/>
      <c r="AL29" s="340"/>
      <c r="AM29" s="341"/>
      <c r="AN29" s="341"/>
      <c r="AO29" s="341"/>
      <c r="AP29" s="341"/>
      <c r="AQ29" s="341"/>
      <c r="AR29" s="341"/>
      <c r="AS29" s="341"/>
      <c r="AT29" s="341"/>
      <c r="AU29" s="341"/>
      <c r="AV29" s="341"/>
      <c r="AW29" s="341"/>
    </row>
    <row r="30" spans="6:49" s="2" customFormat="1" ht="15" customHeight="1">
      <c r="F30" s="405"/>
      <c r="G30" s="309"/>
      <c r="H30" s="309"/>
      <c r="I30" s="3"/>
      <c r="J30" s="342"/>
      <c r="L30" s="336"/>
      <c r="M30" s="277" t="s">
        <v>203</v>
      </c>
      <c r="N30" s="277"/>
      <c r="O30" s="277"/>
      <c r="P30" s="277"/>
      <c r="Q30" s="277"/>
      <c r="R30" s="277"/>
      <c r="S30" s="277"/>
      <c r="T30" s="277"/>
      <c r="U30" s="277"/>
      <c r="V30" s="277"/>
      <c r="W30" s="277"/>
      <c r="X30" s="277"/>
      <c r="Y30" s="277"/>
      <c r="Z30" s="277"/>
      <c r="AA30" s="277"/>
      <c r="AB30" s="277"/>
      <c r="AC30" s="339"/>
      <c r="AD30" s="339"/>
      <c r="AE30" s="339"/>
      <c r="AF30" s="339"/>
      <c r="AG30" s="338"/>
      <c r="AH30" s="269"/>
      <c r="AI30" s="338"/>
      <c r="AJ30" s="344"/>
      <c r="AK30" s="174"/>
      <c r="AL30" s="340"/>
      <c r="AM30" s="341"/>
      <c r="AN30" s="341"/>
      <c r="AO30" s="341"/>
      <c r="AP30" s="341"/>
      <c r="AQ30" s="341"/>
      <c r="AR30" s="341"/>
      <c r="AS30" s="341"/>
      <c r="AT30" s="341"/>
      <c r="AU30" s="341"/>
      <c r="AV30" s="341"/>
      <c r="AW30" s="341"/>
    </row>
    <row r="31" spans="39:50" ht="3" customHeight="1">
      <c r="AM31" s="136"/>
      <c r="AX31" s="141"/>
    </row>
    <row r="32" spans="12:53" ht="14.25" customHeight="1">
      <c r="L32" s="406"/>
      <c r="M32" s="407" t="s">
        <v>242</v>
      </c>
      <c r="N32" s="407"/>
      <c r="O32" s="407"/>
      <c r="P32" s="407"/>
      <c r="Q32" s="407"/>
      <c r="R32" s="407"/>
      <c r="S32" s="407"/>
      <c r="T32" s="407"/>
      <c r="U32" s="407"/>
      <c r="V32" s="407"/>
      <c r="W32" s="407"/>
      <c r="X32" s="407"/>
      <c r="Y32" s="407"/>
      <c r="Z32" s="407"/>
      <c r="AA32" s="407"/>
      <c r="AB32" s="407"/>
      <c r="AC32" s="407"/>
      <c r="AD32" s="408"/>
      <c r="AE32" s="408"/>
      <c r="AF32" s="408"/>
      <c r="AG32" s="408"/>
      <c r="AH32" s="408"/>
      <c r="AI32" s="408"/>
      <c r="AJ32" s="408"/>
      <c r="AK32" s="408"/>
      <c r="AL32" s="408"/>
      <c r="AM32" s="408"/>
      <c r="AN32" s="247"/>
      <c r="AO32" s="247"/>
      <c r="AP32" s="247"/>
      <c r="AQ32" s="247"/>
      <c r="AR32" s="247"/>
      <c r="AS32" s="247"/>
      <c r="AT32" s="247"/>
      <c r="AU32" s="247"/>
      <c r="AV32" s="247"/>
      <c r="AW32" s="247"/>
      <c r="AX32" s="247"/>
      <c r="AY32" s="408"/>
      <c r="AZ32" s="408"/>
      <c r="BA32" s="408"/>
    </row>
    <row r="33" spans="12:52" s="136" customFormat="1" ht="14.25" customHeight="1">
      <c r="L33" s="406"/>
      <c r="M33" s="407"/>
      <c r="N33" s="407"/>
      <c r="O33" s="407"/>
      <c r="P33" s="407"/>
      <c r="Q33" s="407"/>
      <c r="R33" s="407"/>
      <c r="S33" s="407"/>
      <c r="T33" s="407"/>
      <c r="U33" s="407"/>
      <c r="V33" s="407"/>
      <c r="W33" s="407"/>
      <c r="X33" s="407"/>
      <c r="Y33" s="407"/>
      <c r="Z33" s="407"/>
      <c r="AA33" s="407"/>
      <c r="AB33" s="407"/>
      <c r="AC33" s="409"/>
      <c r="AD33" s="409"/>
      <c r="AE33" s="409"/>
      <c r="AF33" s="409"/>
      <c r="AG33" s="409"/>
      <c r="AH33" s="409"/>
      <c r="AI33" s="409"/>
      <c r="AJ33" s="409"/>
      <c r="AK33" s="409"/>
      <c r="AL33" s="409"/>
      <c r="AM33" s="410"/>
      <c r="AN33" s="410"/>
      <c r="AO33" s="410"/>
      <c r="AP33" s="410"/>
      <c r="AQ33" s="410"/>
      <c r="AR33" s="410"/>
      <c r="AS33" s="410"/>
      <c r="AT33" s="410"/>
      <c r="AU33" s="410"/>
      <c r="AV33" s="410"/>
      <c r="AW33" s="410"/>
      <c r="AX33" s="409"/>
      <c r="AY33" s="409"/>
      <c r="AZ33" s="409"/>
    </row>
  </sheetData>
  <sheetProtection password="FA9C" sheet="1" formatColumns="0" formatRows="0"/>
  <mergeCells count="54">
    <mergeCell ref="L5:T5"/>
    <mergeCell ref="N7:T7"/>
    <mergeCell ref="N8:T8"/>
    <mergeCell ref="N9:T9"/>
    <mergeCell ref="N10:T10"/>
    <mergeCell ref="L11:M11"/>
    <mergeCell ref="R11:W11"/>
    <mergeCell ref="L12:M12"/>
    <mergeCell ref="R12:W12"/>
    <mergeCell ref="R13:W13"/>
    <mergeCell ref="AC13:AJ13"/>
    <mergeCell ref="L14:AK14"/>
    <mergeCell ref="AL14:AL17"/>
    <mergeCell ref="L15:L17"/>
    <mergeCell ref="M15:M17"/>
    <mergeCell ref="N15:P17"/>
    <mergeCell ref="Q15:T17"/>
    <mergeCell ref="U15:X17"/>
    <mergeCell ref="Y15:AB17"/>
    <mergeCell ref="AC15:AI15"/>
    <mergeCell ref="AJ15:AJ17"/>
    <mergeCell ref="AK15:AK17"/>
    <mergeCell ref="AC16:AD16"/>
    <mergeCell ref="AE16:AF16"/>
    <mergeCell ref="AG16:AI16"/>
    <mergeCell ref="AH17:AI17"/>
    <mergeCell ref="N18:P18"/>
    <mergeCell ref="Q18:T18"/>
    <mergeCell ref="U18:X18"/>
    <mergeCell ref="A19:A29"/>
    <mergeCell ref="N19:AK19"/>
    <mergeCell ref="B20:B28"/>
    <mergeCell ref="N20:AK20"/>
    <mergeCell ref="C21:C27"/>
    <mergeCell ref="N21:AK21"/>
    <mergeCell ref="D22:D26"/>
    <mergeCell ref="I22:I26"/>
    <mergeCell ref="J22:J26"/>
    <mergeCell ref="K22:K26"/>
    <mergeCell ref="L22:L26"/>
    <mergeCell ref="M22:M26"/>
    <mergeCell ref="N22:N25"/>
    <mergeCell ref="O22:O25"/>
    <mergeCell ref="P22:P25"/>
    <mergeCell ref="Q22:Q25"/>
    <mergeCell ref="R22:R24"/>
    <mergeCell ref="S22:S24"/>
    <mergeCell ref="T22:T24"/>
    <mergeCell ref="U22:U24"/>
    <mergeCell ref="V22:V23"/>
    <mergeCell ref="W22:W23"/>
    <mergeCell ref="X22:X23"/>
    <mergeCell ref="Y22:Y23"/>
    <mergeCell ref="AL22:AL27"/>
  </mergeCells>
  <dataValidations count="5">
    <dataValidation type="textLength" operator="lessThanOrEqual" allowBlank="1" showInputMessage="1" showErrorMessage="1" errorTitle="Ошибка" error="Допускается ввод не более 900 символов!" sqref="U7:W10 M22">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AG22 AI22">
      <formula1>0</formula1>
      <formula2>0</formula2>
    </dataValidation>
    <dataValidation allowBlank="1" showInputMessage="1" showErrorMessage="1" prompt="Для выбора выполните двойной щелчок левой клавиши мыши по соответствующей ячейке." sqref="Q22 U22 Y22 AH22 AJ22">
      <formula1>0</formula1>
      <formula2>0</formula2>
    </dataValidation>
    <dataValidation allowBlank="1" promptTitle="checkPeriodRange" sqref="AF23:AK23">
      <formula1>0</formula1>
      <formula2>0</formula2>
    </dataValidation>
    <dataValidation type="decimal" allowBlank="1" showErrorMessage="1" errorTitle="Ошибка" error="Допускается ввод только действительных чисел!" sqref="P22 AC22:AF22">
      <formula1>-999999999999999000000000</formula1>
      <formula2>9.99999999999999E+23</formula2>
    </dataValidation>
  </dataValidations>
  <printOptions horizontalCentered="1" verticalCentered="1"/>
  <pageMargins left="0" right="0" top="0" bottom="0" header="0.5118055555555555" footer="0.5118055555555555"/>
  <pageSetup fitToHeight="0"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dimension ref="A1:T43"/>
  <sheetViews>
    <sheetView showGridLines="0" workbookViewId="0" topLeftCell="E1">
      <selection activeCell="G53" sqref="G53"/>
    </sheetView>
  </sheetViews>
  <sheetFormatPr defaultColWidth="9.140625" defaultRowHeight="11.25"/>
  <cols>
    <col min="1" max="1" width="3.7109375" style="247" hidden="1" customWidth="1"/>
    <col min="2" max="4" width="3.7109375" style="141" hidden="1" customWidth="1"/>
    <col min="5" max="5" width="3.7109375" style="248" customWidth="1"/>
    <col min="6" max="6" width="9.7109375" style="136" customWidth="1"/>
    <col min="7" max="7" width="37.7109375" style="136" customWidth="1"/>
    <col min="8" max="8" width="66.8515625" style="136" customWidth="1"/>
    <col min="9" max="9" width="115.8515625" style="136" customWidth="1"/>
    <col min="10" max="11" width="10.57421875" style="141" customWidth="1"/>
    <col min="12" max="12" width="11.140625" style="141" customWidth="1"/>
    <col min="13" max="20" width="10.57421875" style="141" customWidth="1"/>
    <col min="21" max="16384" width="10.57421875" style="136" customWidth="1"/>
  </cols>
  <sheetData>
    <row r="1" ht="3" customHeight="1">
      <c r="A1" s="247" t="s">
        <v>147</v>
      </c>
    </row>
    <row r="2" spans="6:9" ht="22.5" customHeight="1">
      <c r="F2" s="249" t="s">
        <v>153</v>
      </c>
      <c r="G2" s="249"/>
      <c r="H2" s="249"/>
      <c r="I2" s="155"/>
    </row>
    <row r="3" ht="3" customHeight="1"/>
    <row r="4" spans="1:20" s="251" customFormat="1" ht="11.25" customHeight="1">
      <c r="A4" s="250"/>
      <c r="B4" s="250"/>
      <c r="C4" s="250"/>
      <c r="D4" s="250"/>
      <c r="F4" s="163" t="s">
        <v>154</v>
      </c>
      <c r="G4" s="163"/>
      <c r="H4" s="163"/>
      <c r="I4" s="252" t="s">
        <v>155</v>
      </c>
      <c r="J4" s="250"/>
      <c r="K4" s="250"/>
      <c r="L4" s="250"/>
      <c r="M4" s="250"/>
      <c r="N4" s="250"/>
      <c r="O4" s="250"/>
      <c r="P4" s="250"/>
      <c r="Q4" s="250"/>
      <c r="R4" s="250"/>
      <c r="S4" s="250"/>
      <c r="T4" s="250"/>
    </row>
    <row r="5" spans="1:20" s="251" customFormat="1" ht="11.25" customHeight="1">
      <c r="A5" s="250"/>
      <c r="B5" s="250"/>
      <c r="C5" s="250"/>
      <c r="D5" s="250"/>
      <c r="F5" s="252" t="s">
        <v>89</v>
      </c>
      <c r="G5" s="253" t="s">
        <v>156</v>
      </c>
      <c r="H5" s="254" t="s">
        <v>21</v>
      </c>
      <c r="I5" s="252"/>
      <c r="J5" s="250"/>
      <c r="K5" s="250"/>
      <c r="L5" s="250"/>
      <c r="M5" s="250"/>
      <c r="N5" s="250"/>
      <c r="O5" s="250"/>
      <c r="P5" s="250"/>
      <c r="Q5" s="250"/>
      <c r="R5" s="250"/>
      <c r="S5" s="250"/>
      <c r="T5" s="250"/>
    </row>
    <row r="6" spans="1:20" s="251" customFormat="1" ht="12" customHeight="1">
      <c r="A6" s="250"/>
      <c r="B6" s="250"/>
      <c r="C6" s="250"/>
      <c r="D6" s="250"/>
      <c r="F6" s="223" t="s">
        <v>91</v>
      </c>
      <c r="G6" s="255">
        <v>2</v>
      </c>
      <c r="H6" s="256">
        <v>3</v>
      </c>
      <c r="I6" s="257">
        <v>4</v>
      </c>
      <c r="J6" s="250">
        <v>4</v>
      </c>
      <c r="K6" s="250"/>
      <c r="L6" s="250"/>
      <c r="M6" s="250"/>
      <c r="N6" s="250"/>
      <c r="O6" s="250"/>
      <c r="P6" s="250"/>
      <c r="Q6" s="250"/>
      <c r="R6" s="250"/>
      <c r="S6" s="250"/>
      <c r="T6" s="250"/>
    </row>
    <row r="7" spans="1:20" s="251" customFormat="1" ht="18.75">
      <c r="A7" s="250"/>
      <c r="B7" s="250"/>
      <c r="C7" s="250"/>
      <c r="D7" s="250"/>
      <c r="F7" s="258">
        <v>1</v>
      </c>
      <c r="G7" s="259" t="s">
        <v>157</v>
      </c>
      <c r="H7" s="260" t="e">
        <f>#N/A</f>
        <v>#N/A</v>
      </c>
      <c r="I7" s="261" t="s">
        <v>158</v>
      </c>
      <c r="J7" s="262"/>
      <c r="K7" s="250"/>
      <c r="L7" s="250"/>
      <c r="M7" s="250"/>
      <c r="N7" s="250"/>
      <c r="O7" s="250"/>
      <c r="P7" s="250"/>
      <c r="Q7" s="250"/>
      <c r="R7" s="250"/>
      <c r="S7" s="250"/>
      <c r="T7" s="250"/>
    </row>
    <row r="8" spans="1:20" s="251" customFormat="1" ht="45">
      <c r="A8" s="263">
        <v>1</v>
      </c>
      <c r="B8" s="250"/>
      <c r="C8" s="250"/>
      <c r="D8" s="250"/>
      <c r="F8" s="258" t="e">
        <f>"2."&amp;mergeValue()</f>
        <v>#NAME?</v>
      </c>
      <c r="G8" s="259" t="s">
        <v>159</v>
      </c>
      <c r="H8" s="260">
        <f>IF('Перечень тарифов'!R21="","наименование отсутствует",""&amp;'Перечень тарифов'!R21&amp;"")</f>
        <v>0</v>
      </c>
      <c r="I8" s="261" t="s">
        <v>160</v>
      </c>
      <c r="J8" s="262"/>
      <c r="K8" s="250"/>
      <c r="L8" s="250"/>
      <c r="M8" s="250"/>
      <c r="N8" s="250"/>
      <c r="O8" s="250"/>
      <c r="P8" s="250"/>
      <c r="Q8" s="250"/>
      <c r="R8" s="250"/>
      <c r="S8" s="250"/>
      <c r="T8" s="250"/>
    </row>
    <row r="9" spans="1:20" s="251" customFormat="1" ht="22.5">
      <c r="A9" s="263"/>
      <c r="B9" s="250"/>
      <c r="C9" s="250"/>
      <c r="D9" s="250"/>
      <c r="F9" s="258" t="e">
        <f>"3."&amp;mergeValue()</f>
        <v>#NAME?</v>
      </c>
      <c r="G9" s="259" t="s">
        <v>161</v>
      </c>
      <c r="H9" s="260">
        <f>IF('Перечень тарифов'!F21="","наименование отсутствует",""&amp;'Перечень тарифов'!F21&amp;"")</f>
        <v>0</v>
      </c>
      <c r="I9" s="261" t="s">
        <v>162</v>
      </c>
      <c r="J9" s="262"/>
      <c r="K9" s="250"/>
      <c r="L9" s="250"/>
      <c r="M9" s="250"/>
      <c r="N9" s="250"/>
      <c r="O9" s="250"/>
      <c r="P9" s="250"/>
      <c r="Q9" s="250"/>
      <c r="R9" s="250"/>
      <c r="S9" s="250"/>
      <c r="T9" s="250"/>
    </row>
    <row r="10" spans="1:20" s="251" customFormat="1" ht="22.5">
      <c r="A10" s="263"/>
      <c r="B10" s="250"/>
      <c r="C10" s="250"/>
      <c r="D10" s="250"/>
      <c r="F10" s="258" t="e">
        <f>"4."&amp;mergeValue()</f>
        <v>#NAME?</v>
      </c>
      <c r="G10" s="259" t="s">
        <v>163</v>
      </c>
      <c r="H10" s="254" t="s">
        <v>164</v>
      </c>
      <c r="I10" s="261"/>
      <c r="J10" s="262"/>
      <c r="K10" s="250"/>
      <c r="L10" s="250"/>
      <c r="M10" s="250"/>
      <c r="N10" s="250"/>
      <c r="O10" s="250"/>
      <c r="P10" s="250"/>
      <c r="Q10" s="250"/>
      <c r="R10" s="250"/>
      <c r="S10" s="250"/>
      <c r="T10" s="250"/>
    </row>
    <row r="11" spans="1:20" s="251" customFormat="1" ht="18.75">
      <c r="A11" s="263"/>
      <c r="B11" s="263">
        <v>1</v>
      </c>
      <c r="C11" s="263"/>
      <c r="D11" s="263"/>
      <c r="F11" s="258" t="e">
        <f>"4."&amp;mergeValue()&amp;"."&amp;mergeValue()</f>
        <v>#NAME?</v>
      </c>
      <c r="G11" s="264" t="s">
        <v>165</v>
      </c>
      <c r="H11" s="260" t="e">
        <f>#N/A</f>
        <v>#N/A</v>
      </c>
      <c r="I11" s="261" t="s">
        <v>166</v>
      </c>
      <c r="J11" s="262"/>
      <c r="K11" s="250"/>
      <c r="L11" s="250"/>
      <c r="M11" s="250"/>
      <c r="N11" s="250"/>
      <c r="O11" s="250"/>
      <c r="P11" s="250"/>
      <c r="Q11" s="250"/>
      <c r="R11" s="250"/>
      <c r="S11" s="250"/>
      <c r="T11" s="250"/>
    </row>
    <row r="12" spans="1:20" s="251" customFormat="1" ht="22.5">
      <c r="A12" s="263"/>
      <c r="B12" s="263"/>
      <c r="C12" s="263">
        <v>1</v>
      </c>
      <c r="D12" s="263"/>
      <c r="F12" s="258" t="e">
        <f>"4."&amp;mergeValue()&amp;"."&amp;mergeValue()&amp;"."&amp;mergeValue()</f>
        <v>#NAME?</v>
      </c>
      <c r="G12" s="265" t="s">
        <v>167</v>
      </c>
      <c r="H12" s="260">
        <f>IF(Территории!H13="","",""&amp;Территории!H13&amp;"")</f>
        <v>0</v>
      </c>
      <c r="I12" s="261" t="s">
        <v>168</v>
      </c>
      <c r="J12" s="262"/>
      <c r="K12" s="250"/>
      <c r="L12" s="250"/>
      <c r="M12" s="250"/>
      <c r="N12" s="250"/>
      <c r="O12" s="250"/>
      <c r="P12" s="250"/>
      <c r="Q12" s="250"/>
      <c r="R12" s="250"/>
      <c r="S12" s="250"/>
      <c r="T12" s="250"/>
    </row>
    <row r="13" spans="1:20" s="251" customFormat="1" ht="18.75" customHeight="1">
      <c r="A13" s="263"/>
      <c r="B13" s="263"/>
      <c r="C13" s="263"/>
      <c r="D13" s="263">
        <v>1</v>
      </c>
      <c r="F13" s="258" t="e">
        <f aca="true" t="shared" si="0" ref="F13:F14">"4."&amp;mergeValue()&amp;"."&amp;mergeValue()&amp;"."&amp;mergeValue()&amp;"."&amp;mergeValue()</f>
        <v>#NAME?</v>
      </c>
      <c r="G13" s="266" t="s">
        <v>169</v>
      </c>
      <c r="H13" s="260">
        <f>IF(Территории!R14="","",""&amp;Территории!R14&amp;"")</f>
        <v>0</v>
      </c>
      <c r="I13" s="267" t="s">
        <v>170</v>
      </c>
      <c r="J13" s="262"/>
      <c r="K13" s="250"/>
      <c r="L13" s="250"/>
      <c r="M13" s="250"/>
      <c r="N13" s="250"/>
      <c r="O13" s="250"/>
      <c r="P13" s="250"/>
      <c r="Q13" s="250"/>
      <c r="R13" s="250"/>
      <c r="S13" s="250"/>
      <c r="T13" s="250"/>
    </row>
    <row r="14" spans="1:20" s="251" customFormat="1" ht="18.75">
      <c r="A14" s="263"/>
      <c r="B14" s="263"/>
      <c r="C14" s="263"/>
      <c r="D14" s="263">
        <v>2</v>
      </c>
      <c r="F14" s="258" t="e">
        <f t="shared" si="0"/>
        <v>#NAME?</v>
      </c>
      <c r="G14" s="266" t="s">
        <v>169</v>
      </c>
      <c r="H14" s="260">
        <f>IF(Территории!R15="","",""&amp;Территории!R15&amp;"")</f>
        <v>0</v>
      </c>
      <c r="I14" s="267"/>
      <c r="J14" s="262"/>
      <c r="K14" s="250"/>
      <c r="L14" s="250"/>
      <c r="M14" s="250"/>
      <c r="N14" s="250"/>
      <c r="O14" s="250"/>
      <c r="P14" s="250"/>
      <c r="Q14" s="250"/>
      <c r="R14" s="250"/>
      <c r="S14" s="250"/>
      <c r="T14" s="250"/>
    </row>
    <row r="15" spans="1:20" s="251" customFormat="1" ht="45">
      <c r="A15" s="263">
        <v>2</v>
      </c>
      <c r="B15" s="250"/>
      <c r="C15" s="250"/>
      <c r="D15" s="250"/>
      <c r="F15" s="258" t="e">
        <f>"2."&amp;mergeValue()</f>
        <v>#NAME?</v>
      </c>
      <c r="G15" s="259" t="s">
        <v>159</v>
      </c>
      <c r="H15" s="260">
        <f>IF('Перечень тарифов'!R23="","наименование отсутствует",""&amp;'Перечень тарифов'!R23&amp;"")</f>
        <v>0</v>
      </c>
      <c r="I15" s="261" t="s">
        <v>160</v>
      </c>
      <c r="J15" s="262"/>
      <c r="K15" s="250"/>
      <c r="L15" s="250"/>
      <c r="M15" s="250"/>
      <c r="N15" s="250"/>
      <c r="O15" s="250"/>
      <c r="P15" s="250"/>
      <c r="Q15" s="250"/>
      <c r="R15" s="250"/>
      <c r="S15" s="250"/>
      <c r="T15" s="250"/>
    </row>
    <row r="16" spans="1:20" s="251" customFormat="1" ht="22.5">
      <c r="A16" s="263"/>
      <c r="B16" s="250"/>
      <c r="C16" s="250"/>
      <c r="D16" s="250"/>
      <c r="F16" s="258" t="e">
        <f>"3."&amp;mergeValue()</f>
        <v>#NAME?</v>
      </c>
      <c r="G16" s="259" t="s">
        <v>161</v>
      </c>
      <c r="H16" s="260">
        <f>IF('Перечень тарифов'!F21="","наименование отсутствует",""&amp;'Перечень тарифов'!F21&amp;"")</f>
        <v>0</v>
      </c>
      <c r="I16" s="261" t="s">
        <v>162</v>
      </c>
      <c r="J16" s="262"/>
      <c r="K16" s="250"/>
      <c r="L16" s="250"/>
      <c r="M16" s="250"/>
      <c r="N16" s="250"/>
      <c r="O16" s="250"/>
      <c r="P16" s="250"/>
      <c r="Q16" s="250"/>
      <c r="R16" s="250"/>
      <c r="S16" s="250"/>
      <c r="T16" s="250"/>
    </row>
    <row r="17" spans="1:20" s="251" customFormat="1" ht="22.5">
      <c r="A17" s="263"/>
      <c r="B17" s="250"/>
      <c r="C17" s="250"/>
      <c r="D17" s="250"/>
      <c r="F17" s="258" t="e">
        <f>"4."&amp;mergeValue()</f>
        <v>#NAME?</v>
      </c>
      <c r="G17" s="259" t="s">
        <v>163</v>
      </c>
      <c r="H17" s="254" t="s">
        <v>164</v>
      </c>
      <c r="I17" s="261"/>
      <c r="J17" s="262"/>
      <c r="K17" s="250"/>
      <c r="L17" s="250"/>
      <c r="M17" s="250"/>
      <c r="N17" s="250"/>
      <c r="O17" s="250"/>
      <c r="P17" s="250"/>
      <c r="Q17" s="250"/>
      <c r="R17" s="250"/>
      <c r="S17" s="250"/>
      <c r="T17" s="250"/>
    </row>
    <row r="18" spans="1:20" s="251" customFormat="1" ht="18.75">
      <c r="A18" s="263"/>
      <c r="B18" s="263">
        <v>1</v>
      </c>
      <c r="C18" s="263"/>
      <c r="D18" s="263"/>
      <c r="F18" s="258" t="e">
        <f>"4."&amp;mergeValue()&amp;"."&amp;mergeValue()</f>
        <v>#NAME?</v>
      </c>
      <c r="G18" s="264" t="s">
        <v>165</v>
      </c>
      <c r="H18" s="260" t="e">
        <f>#N/A</f>
        <v>#N/A</v>
      </c>
      <c r="I18" s="261" t="s">
        <v>166</v>
      </c>
      <c r="J18" s="262"/>
      <c r="K18" s="250"/>
      <c r="L18" s="250"/>
      <c r="M18" s="250"/>
      <c r="N18" s="250"/>
      <c r="O18" s="250"/>
      <c r="P18" s="250"/>
      <c r="Q18" s="250"/>
      <c r="R18" s="250"/>
      <c r="S18" s="250"/>
      <c r="T18" s="250"/>
    </row>
    <row r="19" spans="1:20" s="251" customFormat="1" ht="22.5">
      <c r="A19" s="263"/>
      <c r="B19" s="263"/>
      <c r="C19" s="263">
        <v>1</v>
      </c>
      <c r="D19" s="263"/>
      <c r="F19" s="258" t="e">
        <f>"4."&amp;mergeValue()&amp;"."&amp;mergeValue()&amp;"."&amp;mergeValue()</f>
        <v>#NAME?</v>
      </c>
      <c r="G19" s="265" t="s">
        <v>167</v>
      </c>
      <c r="H19" s="260">
        <f>IF(Территории!H17="","",""&amp;Территории!H17&amp;"")</f>
        <v>0</v>
      </c>
      <c r="I19" s="261" t="s">
        <v>168</v>
      </c>
      <c r="J19" s="262"/>
      <c r="K19" s="250"/>
      <c r="L19" s="250"/>
      <c r="M19" s="250"/>
      <c r="N19" s="250"/>
      <c r="O19" s="250"/>
      <c r="P19" s="250"/>
      <c r="Q19" s="250"/>
      <c r="R19" s="250"/>
      <c r="S19" s="250"/>
      <c r="T19" s="250"/>
    </row>
    <row r="20" spans="1:20" s="251" customFormat="1" ht="18.75" customHeight="1">
      <c r="A20" s="263"/>
      <c r="B20" s="263"/>
      <c r="C20" s="263"/>
      <c r="D20" s="263">
        <v>1</v>
      </c>
      <c r="F20" s="258" t="e">
        <f aca="true" t="shared" si="1" ref="F20:F22">"4."&amp;mergeValue()&amp;"."&amp;mergeValue()&amp;"."&amp;mergeValue()&amp;"."&amp;mergeValue()</f>
        <v>#NAME?</v>
      </c>
      <c r="G20" s="266" t="s">
        <v>169</v>
      </c>
      <c r="H20" s="260">
        <f>IF(Территории!R18="","",""&amp;Территории!R18&amp;"")</f>
        <v>0</v>
      </c>
      <c r="I20" s="267" t="s">
        <v>170</v>
      </c>
      <c r="J20" s="262"/>
      <c r="K20" s="250"/>
      <c r="L20" s="250"/>
      <c r="M20" s="250"/>
      <c r="N20" s="250"/>
      <c r="O20" s="250"/>
      <c r="P20" s="250"/>
      <c r="Q20" s="250"/>
      <c r="R20" s="250"/>
      <c r="S20" s="250"/>
      <c r="T20" s="250"/>
    </row>
    <row r="21" spans="1:20" s="251" customFormat="1" ht="18.75">
      <c r="A21" s="263"/>
      <c r="B21" s="263"/>
      <c r="C21" s="263"/>
      <c r="D21" s="263">
        <v>2</v>
      </c>
      <c r="F21" s="258" t="e">
        <f t="shared" si="1"/>
        <v>#NAME?</v>
      </c>
      <c r="G21" s="266" t="s">
        <v>169</v>
      </c>
      <c r="H21" s="260">
        <f>IF(Территории!R19="","",""&amp;Территории!R19&amp;"")</f>
        <v>0</v>
      </c>
      <c r="I21" s="267"/>
      <c r="J21" s="262"/>
      <c r="K21" s="250"/>
      <c r="L21" s="250"/>
      <c r="M21" s="250"/>
      <c r="N21" s="250"/>
      <c r="O21" s="250"/>
      <c r="P21" s="250"/>
      <c r="Q21" s="250"/>
      <c r="R21" s="250"/>
      <c r="S21" s="250"/>
      <c r="T21" s="250"/>
    </row>
    <row r="22" spans="1:20" s="251" customFormat="1" ht="18.75">
      <c r="A22" s="263"/>
      <c r="B22" s="263"/>
      <c r="C22" s="263"/>
      <c r="D22" s="263">
        <v>3</v>
      </c>
      <c r="F22" s="258" t="e">
        <f t="shared" si="1"/>
        <v>#NAME?</v>
      </c>
      <c r="G22" s="266" t="s">
        <v>169</v>
      </c>
      <c r="H22" s="260">
        <f>IF(Территории!R20="","",""&amp;Территории!R20&amp;"")</f>
        <v>0</v>
      </c>
      <c r="I22" s="267"/>
      <c r="J22" s="262"/>
      <c r="K22" s="250"/>
      <c r="L22" s="250"/>
      <c r="M22" s="250"/>
      <c r="N22" s="250"/>
      <c r="O22" s="250"/>
      <c r="P22" s="250"/>
      <c r="Q22" s="250"/>
      <c r="R22" s="250"/>
      <c r="S22" s="250"/>
      <c r="T22" s="250"/>
    </row>
    <row r="23" spans="1:20" s="251" customFormat="1" ht="45">
      <c r="A23" s="263">
        <v>3</v>
      </c>
      <c r="B23" s="250"/>
      <c r="C23" s="250"/>
      <c r="D23" s="250"/>
      <c r="F23" s="258" t="e">
        <f>"2."&amp;mergeValue()</f>
        <v>#NAME?</v>
      </c>
      <c r="G23" s="259" t="s">
        <v>159</v>
      </c>
      <c r="H23" s="260">
        <f>IF('Перечень тарифов'!R25="","наименование отсутствует",""&amp;'Перечень тарифов'!R25&amp;"")</f>
        <v>0</v>
      </c>
      <c r="I23" s="261" t="s">
        <v>160</v>
      </c>
      <c r="J23" s="262"/>
      <c r="K23" s="250"/>
      <c r="L23" s="250"/>
      <c r="M23" s="250"/>
      <c r="N23" s="250"/>
      <c r="O23" s="250"/>
      <c r="P23" s="250"/>
      <c r="Q23" s="250"/>
      <c r="R23" s="250"/>
      <c r="S23" s="250"/>
      <c r="T23" s="250"/>
    </row>
    <row r="24" spans="1:20" s="251" customFormat="1" ht="22.5">
      <c r="A24" s="263"/>
      <c r="B24" s="250"/>
      <c r="C24" s="250"/>
      <c r="D24" s="250"/>
      <c r="F24" s="258" t="e">
        <f>"3."&amp;mergeValue()</f>
        <v>#NAME?</v>
      </c>
      <c r="G24" s="259" t="s">
        <v>161</v>
      </c>
      <c r="H24" s="260">
        <f>IF('Перечень тарифов'!F21="","наименование отсутствует",""&amp;'Перечень тарифов'!F21&amp;"")</f>
        <v>0</v>
      </c>
      <c r="I24" s="261" t="s">
        <v>162</v>
      </c>
      <c r="J24" s="262"/>
      <c r="K24" s="250"/>
      <c r="L24" s="250"/>
      <c r="M24" s="250"/>
      <c r="N24" s="250"/>
      <c r="O24" s="250"/>
      <c r="P24" s="250"/>
      <c r="Q24" s="250"/>
      <c r="R24" s="250"/>
      <c r="S24" s="250"/>
      <c r="T24" s="250"/>
    </row>
    <row r="25" spans="1:20" s="251" customFormat="1" ht="22.5">
      <c r="A25" s="263"/>
      <c r="B25" s="250"/>
      <c r="C25" s="250"/>
      <c r="D25" s="250"/>
      <c r="F25" s="258" t="e">
        <f>"4."&amp;mergeValue()</f>
        <v>#NAME?</v>
      </c>
      <c r="G25" s="259" t="s">
        <v>163</v>
      </c>
      <c r="H25" s="254" t="s">
        <v>164</v>
      </c>
      <c r="I25" s="261"/>
      <c r="J25" s="262"/>
      <c r="K25" s="250"/>
      <c r="L25" s="250"/>
      <c r="M25" s="250"/>
      <c r="N25" s="250"/>
      <c r="O25" s="250"/>
      <c r="P25" s="250"/>
      <c r="Q25" s="250"/>
      <c r="R25" s="250"/>
      <c r="S25" s="250"/>
      <c r="T25" s="250"/>
    </row>
    <row r="26" spans="1:20" s="251" customFormat="1" ht="18.75">
      <c r="A26" s="263"/>
      <c r="B26" s="263">
        <v>1</v>
      </c>
      <c r="C26" s="263"/>
      <c r="D26" s="263"/>
      <c r="F26" s="258" t="e">
        <f>"4."&amp;mergeValue()&amp;"."&amp;mergeValue()</f>
        <v>#NAME?</v>
      </c>
      <c r="G26" s="264" t="s">
        <v>165</v>
      </c>
      <c r="H26" s="260" t="e">
        <f>#N/A</f>
        <v>#N/A</v>
      </c>
      <c r="I26" s="261" t="s">
        <v>166</v>
      </c>
      <c r="J26" s="262"/>
      <c r="K26" s="250"/>
      <c r="L26" s="250"/>
      <c r="M26" s="250"/>
      <c r="N26" s="250"/>
      <c r="O26" s="250"/>
      <c r="P26" s="250"/>
      <c r="Q26" s="250"/>
      <c r="R26" s="250"/>
      <c r="S26" s="250"/>
      <c r="T26" s="250"/>
    </row>
    <row r="27" spans="1:20" s="251" customFormat="1" ht="22.5">
      <c r="A27" s="263"/>
      <c r="B27" s="263"/>
      <c r="C27" s="263">
        <v>1</v>
      </c>
      <c r="D27" s="263"/>
      <c r="F27" s="258" t="e">
        <f>"4."&amp;mergeValue()&amp;"."&amp;mergeValue()&amp;"."&amp;mergeValue()</f>
        <v>#NAME?</v>
      </c>
      <c r="G27" s="265" t="s">
        <v>167</v>
      </c>
      <c r="H27" s="260">
        <f>IF(Территории!H22="","",""&amp;Территории!H22&amp;"")</f>
        <v>0</v>
      </c>
      <c r="I27" s="261" t="s">
        <v>168</v>
      </c>
      <c r="J27" s="262"/>
      <c r="K27" s="250"/>
      <c r="L27" s="250"/>
      <c r="M27" s="250"/>
      <c r="N27" s="250"/>
      <c r="O27" s="250"/>
      <c r="P27" s="250"/>
      <c r="Q27" s="250"/>
      <c r="R27" s="250"/>
      <c r="S27" s="250"/>
      <c r="T27" s="250"/>
    </row>
    <row r="28" spans="1:20" s="251" customFormat="1" ht="56.25">
      <c r="A28" s="263"/>
      <c r="B28" s="263"/>
      <c r="C28" s="263"/>
      <c r="D28" s="263">
        <v>1</v>
      </c>
      <c r="F28" s="258" t="e">
        <f>"4."&amp;mergeValue()&amp;"."&amp;mergeValue()&amp;"."&amp;mergeValue()&amp;"."&amp;mergeValue()</f>
        <v>#NAME?</v>
      </c>
      <c r="G28" s="266" t="s">
        <v>169</v>
      </c>
      <c r="H28" s="260">
        <f>IF(Территории!R23="","",""&amp;Территории!R23&amp;"")</f>
        <v>0</v>
      </c>
      <c r="I28" s="267" t="s">
        <v>170</v>
      </c>
      <c r="J28" s="262"/>
      <c r="K28" s="250"/>
      <c r="L28" s="250"/>
      <c r="M28" s="250"/>
      <c r="N28" s="250"/>
      <c r="O28" s="250"/>
      <c r="P28" s="250"/>
      <c r="Q28" s="250"/>
      <c r="R28" s="250"/>
      <c r="S28" s="250"/>
      <c r="T28" s="250"/>
    </row>
    <row r="29" spans="1:20" s="251" customFormat="1" ht="45">
      <c r="A29" s="263">
        <v>4</v>
      </c>
      <c r="B29" s="250"/>
      <c r="C29" s="250"/>
      <c r="D29" s="250"/>
      <c r="F29" s="258" t="e">
        <f>"2."&amp;mergeValue()</f>
        <v>#NAME?</v>
      </c>
      <c r="G29" s="259" t="s">
        <v>159</v>
      </c>
      <c r="H29" s="260">
        <f>IF('Перечень тарифов'!R27="","наименование отсутствует",""&amp;'Перечень тарифов'!R27&amp;"")</f>
        <v>0</v>
      </c>
      <c r="I29" s="261" t="s">
        <v>160</v>
      </c>
      <c r="J29" s="262"/>
      <c r="K29" s="250"/>
      <c r="L29" s="250"/>
      <c r="M29" s="250"/>
      <c r="N29" s="250"/>
      <c r="O29" s="250"/>
      <c r="P29" s="250"/>
      <c r="Q29" s="250"/>
      <c r="R29" s="250"/>
      <c r="S29" s="250"/>
      <c r="T29" s="250"/>
    </row>
    <row r="30" spans="1:20" s="251" customFormat="1" ht="22.5">
      <c r="A30" s="263"/>
      <c r="B30" s="250"/>
      <c r="C30" s="250"/>
      <c r="D30" s="250"/>
      <c r="F30" s="258" t="e">
        <f>"3."&amp;mergeValue()</f>
        <v>#NAME?</v>
      </c>
      <c r="G30" s="259" t="s">
        <v>161</v>
      </c>
      <c r="H30" s="260">
        <f>IF('Перечень тарифов'!F21="","наименование отсутствует",""&amp;'Перечень тарифов'!F21&amp;"")</f>
        <v>0</v>
      </c>
      <c r="I30" s="261" t="s">
        <v>162</v>
      </c>
      <c r="J30" s="262"/>
      <c r="K30" s="250"/>
      <c r="L30" s="250"/>
      <c r="M30" s="250"/>
      <c r="N30" s="250"/>
      <c r="O30" s="250"/>
      <c r="P30" s="250"/>
      <c r="Q30" s="250"/>
      <c r="R30" s="250"/>
      <c r="S30" s="250"/>
      <c r="T30" s="250"/>
    </row>
    <row r="31" spans="1:20" s="251" customFormat="1" ht="22.5">
      <c r="A31" s="263"/>
      <c r="B31" s="250"/>
      <c r="C31" s="250"/>
      <c r="D31" s="250"/>
      <c r="F31" s="258" t="e">
        <f>"4."&amp;mergeValue()</f>
        <v>#NAME?</v>
      </c>
      <c r="G31" s="259" t="s">
        <v>163</v>
      </c>
      <c r="H31" s="254" t="s">
        <v>164</v>
      </c>
      <c r="I31" s="261"/>
      <c r="J31" s="262"/>
      <c r="K31" s="250"/>
      <c r="L31" s="250"/>
      <c r="M31" s="250"/>
      <c r="N31" s="250"/>
      <c r="O31" s="250"/>
      <c r="P31" s="250"/>
      <c r="Q31" s="250"/>
      <c r="R31" s="250"/>
      <c r="S31" s="250"/>
      <c r="T31" s="250"/>
    </row>
    <row r="32" spans="1:20" s="251" customFormat="1" ht="18.75">
      <c r="A32" s="263"/>
      <c r="B32" s="263">
        <v>1</v>
      </c>
      <c r="C32" s="263"/>
      <c r="D32" s="263"/>
      <c r="F32" s="258" t="e">
        <f>"4."&amp;mergeValue()&amp;"."&amp;mergeValue()</f>
        <v>#NAME?</v>
      </c>
      <c r="G32" s="264" t="s">
        <v>165</v>
      </c>
      <c r="H32" s="260" t="e">
        <f>#N/A</f>
        <v>#N/A</v>
      </c>
      <c r="I32" s="261" t="s">
        <v>166</v>
      </c>
      <c r="J32" s="262"/>
      <c r="K32" s="250"/>
      <c r="L32" s="250"/>
      <c r="M32" s="250"/>
      <c r="N32" s="250"/>
      <c r="O32" s="250"/>
      <c r="P32" s="250"/>
      <c r="Q32" s="250"/>
      <c r="R32" s="250"/>
      <c r="S32" s="250"/>
      <c r="T32" s="250"/>
    </row>
    <row r="33" spans="1:20" s="251" customFormat="1" ht="22.5">
      <c r="A33" s="263"/>
      <c r="B33" s="263"/>
      <c r="C33" s="263">
        <v>1</v>
      </c>
      <c r="D33" s="263"/>
      <c r="F33" s="258" t="e">
        <f>"4."&amp;mergeValue()&amp;"."&amp;mergeValue()&amp;"."&amp;mergeValue()</f>
        <v>#NAME?</v>
      </c>
      <c r="G33" s="265" t="s">
        <v>167</v>
      </c>
      <c r="H33" s="260">
        <f>IF(Территории!H25="","",""&amp;Территории!H25&amp;"")</f>
        <v>0</v>
      </c>
      <c r="I33" s="261" t="s">
        <v>168</v>
      </c>
      <c r="J33" s="262"/>
      <c r="K33" s="250"/>
      <c r="L33" s="250"/>
      <c r="M33" s="250"/>
      <c r="N33" s="250"/>
      <c r="O33" s="250"/>
      <c r="P33" s="250"/>
      <c r="Q33" s="250"/>
      <c r="R33" s="250"/>
      <c r="S33" s="250"/>
      <c r="T33" s="250"/>
    </row>
    <row r="34" spans="1:20" s="251" customFormat="1" ht="56.25">
      <c r="A34" s="263"/>
      <c r="B34" s="263"/>
      <c r="C34" s="263"/>
      <c r="D34" s="263">
        <v>1</v>
      </c>
      <c r="F34" s="258" t="e">
        <f>"4."&amp;mergeValue()&amp;"."&amp;mergeValue()&amp;"."&amp;mergeValue()&amp;"."&amp;mergeValue()</f>
        <v>#NAME?</v>
      </c>
      <c r="G34" s="266" t="s">
        <v>169</v>
      </c>
      <c r="H34" s="260">
        <f>IF(Территории!R26="","",""&amp;Территории!R26&amp;"")</f>
        <v>0</v>
      </c>
      <c r="I34" s="267" t="s">
        <v>170</v>
      </c>
      <c r="J34" s="262"/>
      <c r="K34" s="250"/>
      <c r="L34" s="250"/>
      <c r="M34" s="250"/>
      <c r="N34" s="250"/>
      <c r="O34" s="250"/>
      <c r="P34" s="250"/>
      <c r="Q34" s="250"/>
      <c r="R34" s="250"/>
      <c r="S34" s="250"/>
      <c r="T34" s="250"/>
    </row>
    <row r="35" spans="1:20" s="251" customFormat="1" ht="45">
      <c r="A35" s="263">
        <v>5</v>
      </c>
      <c r="B35" s="250"/>
      <c r="C35" s="250"/>
      <c r="D35" s="250"/>
      <c r="F35" s="258" t="e">
        <f>"2."&amp;mergeValue()</f>
        <v>#NAME?</v>
      </c>
      <c r="G35" s="259" t="s">
        <v>159</v>
      </c>
      <c r="H35" s="260">
        <f>IF('Перечень тарифов'!R29="","наименование отсутствует",""&amp;'Перечень тарифов'!R29&amp;"")</f>
        <v>0</v>
      </c>
      <c r="I35" s="261" t="s">
        <v>160</v>
      </c>
      <c r="J35" s="262"/>
      <c r="K35" s="250"/>
      <c r="L35" s="250"/>
      <c r="M35" s="250"/>
      <c r="N35" s="250"/>
      <c r="O35" s="250"/>
      <c r="P35" s="250"/>
      <c r="Q35" s="250"/>
      <c r="R35" s="250"/>
      <c r="S35" s="250"/>
      <c r="T35" s="250"/>
    </row>
    <row r="36" spans="1:20" s="251" customFormat="1" ht="22.5">
      <c r="A36" s="263"/>
      <c r="B36" s="250"/>
      <c r="C36" s="250"/>
      <c r="D36" s="250"/>
      <c r="F36" s="258" t="e">
        <f>"3."&amp;mergeValue()</f>
        <v>#NAME?</v>
      </c>
      <c r="G36" s="259" t="s">
        <v>161</v>
      </c>
      <c r="H36" s="260">
        <f>IF('Перечень тарифов'!F21="","наименование отсутствует",""&amp;'Перечень тарифов'!F21&amp;"")</f>
        <v>0</v>
      </c>
      <c r="I36" s="261" t="s">
        <v>162</v>
      </c>
      <c r="J36" s="262"/>
      <c r="K36" s="250"/>
      <c r="L36" s="250"/>
      <c r="M36" s="250"/>
      <c r="N36" s="250"/>
      <c r="O36" s="250"/>
      <c r="P36" s="250"/>
      <c r="Q36" s="250"/>
      <c r="R36" s="250"/>
      <c r="S36" s="250"/>
      <c r="T36" s="250"/>
    </row>
    <row r="37" spans="1:20" s="251" customFormat="1" ht="22.5">
      <c r="A37" s="263"/>
      <c r="B37" s="250"/>
      <c r="C37" s="250"/>
      <c r="D37" s="250"/>
      <c r="F37" s="258" t="e">
        <f>"4."&amp;mergeValue()</f>
        <v>#NAME?</v>
      </c>
      <c r="G37" s="259" t="s">
        <v>163</v>
      </c>
      <c r="H37" s="254" t="s">
        <v>164</v>
      </c>
      <c r="I37" s="261"/>
      <c r="J37" s="262"/>
      <c r="K37" s="250"/>
      <c r="L37" s="250"/>
      <c r="M37" s="250"/>
      <c r="N37" s="250"/>
      <c r="O37" s="250"/>
      <c r="P37" s="250"/>
      <c r="Q37" s="250"/>
      <c r="R37" s="250"/>
      <c r="S37" s="250"/>
      <c r="T37" s="250"/>
    </row>
    <row r="38" spans="1:20" s="251" customFormat="1" ht="18.75">
      <c r="A38" s="263"/>
      <c r="B38" s="263">
        <v>1</v>
      </c>
      <c r="C38" s="263"/>
      <c r="D38" s="263"/>
      <c r="F38" s="258" t="e">
        <f>"4."&amp;mergeValue()&amp;"."&amp;mergeValue()</f>
        <v>#NAME?</v>
      </c>
      <c r="G38" s="264" t="s">
        <v>165</v>
      </c>
      <c r="H38" s="260" t="e">
        <f>#N/A</f>
        <v>#N/A</v>
      </c>
      <c r="I38" s="261" t="s">
        <v>166</v>
      </c>
      <c r="J38" s="262"/>
      <c r="K38" s="250"/>
      <c r="L38" s="250"/>
      <c r="M38" s="250"/>
      <c r="N38" s="250"/>
      <c r="O38" s="250"/>
      <c r="P38" s="250"/>
      <c r="Q38" s="250"/>
      <c r="R38" s="250"/>
      <c r="S38" s="250"/>
      <c r="T38" s="250"/>
    </row>
    <row r="39" spans="1:20" s="251" customFormat="1" ht="22.5">
      <c r="A39" s="263"/>
      <c r="B39" s="263"/>
      <c r="C39" s="263">
        <v>1</v>
      </c>
      <c r="D39" s="263"/>
      <c r="F39" s="258" t="e">
        <f>"4."&amp;mergeValue()&amp;"."&amp;mergeValue()&amp;"."&amp;mergeValue()</f>
        <v>#NAME?</v>
      </c>
      <c r="G39" s="265" t="s">
        <v>167</v>
      </c>
      <c r="H39" s="260">
        <f>IF(Территории!H28="","",""&amp;Территории!H28&amp;"")</f>
        <v>0</v>
      </c>
      <c r="I39" s="261" t="s">
        <v>168</v>
      </c>
      <c r="J39" s="262"/>
      <c r="K39" s="250"/>
      <c r="L39" s="250"/>
      <c r="M39" s="250"/>
      <c r="N39" s="250"/>
      <c r="O39" s="250"/>
      <c r="P39" s="250"/>
      <c r="Q39" s="250"/>
      <c r="R39" s="250"/>
      <c r="S39" s="250"/>
      <c r="T39" s="250"/>
    </row>
    <row r="40" spans="1:20" s="251" customFormat="1" ht="18.75" customHeight="1">
      <c r="A40" s="263"/>
      <c r="B40" s="263"/>
      <c r="C40" s="263"/>
      <c r="D40" s="263">
        <v>1</v>
      </c>
      <c r="F40" s="258" t="e">
        <f aca="true" t="shared" si="2" ref="F40:F41">"4."&amp;mergeValue()&amp;"."&amp;mergeValue()&amp;"."&amp;mergeValue()&amp;"."&amp;mergeValue()</f>
        <v>#NAME?</v>
      </c>
      <c r="G40" s="266" t="s">
        <v>169</v>
      </c>
      <c r="H40" s="260">
        <f>IF(Территории!R29="","",""&amp;Территории!R29&amp;"")</f>
        <v>0</v>
      </c>
      <c r="I40" s="267" t="s">
        <v>170</v>
      </c>
      <c r="J40" s="262"/>
      <c r="K40" s="250"/>
      <c r="L40" s="250"/>
      <c r="M40" s="250"/>
      <c r="N40" s="250"/>
      <c r="O40" s="250"/>
      <c r="P40" s="250"/>
      <c r="Q40" s="250"/>
      <c r="R40" s="250"/>
      <c r="S40" s="250"/>
      <c r="T40" s="250"/>
    </row>
    <row r="41" spans="1:20" s="251" customFormat="1" ht="18.75">
      <c r="A41" s="263"/>
      <c r="B41" s="263"/>
      <c r="C41" s="263"/>
      <c r="D41" s="263">
        <v>2</v>
      </c>
      <c r="F41" s="258" t="e">
        <f t="shared" si="2"/>
        <v>#NAME?</v>
      </c>
      <c r="G41" s="266" t="s">
        <v>169</v>
      </c>
      <c r="H41" s="260">
        <f>IF(Территории!R30="","",""&amp;Территории!R30&amp;"")</f>
        <v>0</v>
      </c>
      <c r="I41" s="267"/>
      <c r="J41" s="262"/>
      <c r="K41" s="250"/>
      <c r="L41" s="250"/>
      <c r="M41" s="250"/>
      <c r="N41" s="250"/>
      <c r="O41" s="250"/>
      <c r="P41" s="250"/>
      <c r="Q41" s="250"/>
      <c r="R41" s="250"/>
      <c r="S41" s="250"/>
      <c r="T41" s="250"/>
    </row>
    <row r="42" spans="1:20" s="233" customFormat="1" ht="3" customHeight="1">
      <c r="A42" s="206"/>
      <c r="B42" s="206"/>
      <c r="C42" s="206"/>
      <c r="D42" s="206"/>
      <c r="F42" s="282"/>
      <c r="G42" s="411"/>
      <c r="H42" s="412"/>
      <c r="I42" s="284"/>
      <c r="J42" s="206"/>
      <c r="K42" s="206"/>
      <c r="L42" s="206"/>
      <c r="M42" s="206"/>
      <c r="N42" s="206"/>
      <c r="O42" s="206"/>
      <c r="P42" s="206"/>
      <c r="Q42" s="206"/>
      <c r="R42" s="206"/>
      <c r="S42" s="206"/>
      <c r="T42" s="206"/>
    </row>
    <row r="43" spans="1:20" s="233" customFormat="1" ht="15" customHeight="1">
      <c r="A43" s="206"/>
      <c r="B43" s="206"/>
      <c r="C43" s="206"/>
      <c r="D43" s="206"/>
      <c r="F43" s="282"/>
      <c r="G43" s="283" t="s">
        <v>175</v>
      </c>
      <c r="H43" s="283"/>
      <c r="I43" s="284"/>
      <c r="J43" s="206"/>
      <c r="K43" s="206"/>
      <c r="L43" s="206"/>
      <c r="M43" s="206"/>
      <c r="N43" s="206"/>
      <c r="O43" s="206"/>
      <c r="P43" s="206"/>
      <c r="Q43" s="206"/>
      <c r="R43" s="206"/>
      <c r="S43" s="206"/>
      <c r="T43" s="206"/>
    </row>
  </sheetData>
  <sheetProtection sheet="1" formatColumns="0" formatRows="0"/>
  <mergeCells count="22">
    <mergeCell ref="F2:H2"/>
    <mergeCell ref="F4:H4"/>
    <mergeCell ref="I4:I5"/>
    <mergeCell ref="A8:A14"/>
    <mergeCell ref="B11:B14"/>
    <mergeCell ref="C12:C14"/>
    <mergeCell ref="I13:I14"/>
    <mergeCell ref="A15:A22"/>
    <mergeCell ref="B18:B22"/>
    <mergeCell ref="C19:C22"/>
    <mergeCell ref="I20:I22"/>
    <mergeCell ref="A23:A28"/>
    <mergeCell ref="B26:B28"/>
    <mergeCell ref="C27:C28"/>
    <mergeCell ref="A29:A34"/>
    <mergeCell ref="B32:B34"/>
    <mergeCell ref="C33:C34"/>
    <mergeCell ref="A35:A41"/>
    <mergeCell ref="B38:B41"/>
    <mergeCell ref="C39:C41"/>
    <mergeCell ref="I40:I41"/>
    <mergeCell ref="G43:H43"/>
  </mergeCells>
  <dataValidations count="1">
    <dataValidation type="textLength" operator="lessThanOrEqual" allowBlank="1" showInputMessage="1" showErrorMessage="1" errorTitle="Ошибка" error="Допускается ввод не более 900 символов!" sqref="I42:I43">
      <formula1>900</formula1>
    </dataValidation>
  </dataValidations>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B1:AA113"/>
  <sheetViews>
    <sheetView showGridLines="0" workbookViewId="0" topLeftCell="A1">
      <selection activeCell="A1" sqref="A1"/>
    </sheetView>
  </sheetViews>
  <sheetFormatPr defaultColWidth="9.140625" defaultRowHeight="11.25"/>
  <cols>
    <col min="1" max="1" width="3.28125" style="2" customWidth="1"/>
    <col min="2" max="2" width="8.7109375" style="2" customWidth="1"/>
    <col min="3" max="3" width="22.28125" style="2" customWidth="1"/>
    <col min="4" max="4" width="4.28125" style="2" customWidth="1"/>
    <col min="5" max="6" width="4.421875" style="2" customWidth="1"/>
    <col min="7" max="7" width="4.57421875" style="2" customWidth="1"/>
    <col min="8" max="25" width="4.421875" style="2" customWidth="1"/>
    <col min="26" max="33" width="9.140625" style="3" customWidth="1"/>
    <col min="34" max="16384" width="8.7109375" style="0" customWidth="1"/>
  </cols>
  <sheetData>
    <row r="1" ht="3" customHeight="1">
      <c r="AA1" s="3" t="s">
        <v>0</v>
      </c>
    </row>
    <row r="2" spans="2:23" ht="16.5" customHeight="1">
      <c r="B2" s="4" t="e">
        <f>"Код отчёта: "&amp;GetCode()</f>
        <v>#NAME?</v>
      </c>
      <c r="C2" s="4"/>
      <c r="D2" s="4"/>
      <c r="E2" s="4"/>
      <c r="F2" s="4"/>
      <c r="G2" s="4"/>
      <c r="Q2" s="5"/>
      <c r="R2" s="5"/>
      <c r="S2" s="5"/>
      <c r="T2" s="5"/>
      <c r="U2" s="5"/>
      <c r="V2" s="5"/>
      <c r="W2" s="5"/>
    </row>
    <row r="3" spans="2:23" ht="18" customHeight="1">
      <c r="B3" s="6" t="e">
        <f>"Версия "&amp;GetVersion()</f>
        <v>#NAME?</v>
      </c>
      <c r="C3" s="6"/>
      <c r="Q3" s="5"/>
      <c r="R3" s="5"/>
      <c r="S3" s="5"/>
      <c r="T3" s="5"/>
      <c r="U3" s="5"/>
      <c r="V3" s="5"/>
      <c r="W3" s="7"/>
    </row>
    <row r="4" ht="3" customHeight="1"/>
    <row r="5" spans="2:25" ht="42.75" customHeight="1">
      <c r="B5" s="8" t="s">
        <v>1</v>
      </c>
      <c r="C5" s="8"/>
      <c r="D5" s="8"/>
      <c r="E5" s="8"/>
      <c r="F5" s="8"/>
      <c r="G5" s="8"/>
      <c r="H5" s="8"/>
      <c r="I5" s="8"/>
      <c r="J5" s="8"/>
      <c r="K5" s="8"/>
      <c r="L5" s="8"/>
      <c r="M5" s="8"/>
      <c r="N5" s="8"/>
      <c r="O5" s="8"/>
      <c r="P5" s="8"/>
      <c r="Q5" s="8"/>
      <c r="R5" s="8"/>
      <c r="S5" s="8"/>
      <c r="T5" s="8"/>
      <c r="U5" s="8"/>
      <c r="V5" s="8"/>
      <c r="W5" s="8"/>
      <c r="X5" s="8"/>
      <c r="Y5" s="8"/>
    </row>
    <row r="6" spans="2:25" ht="9.75" customHeight="1">
      <c r="B6" s="9"/>
      <c r="C6" s="10"/>
      <c r="D6" s="11"/>
      <c r="E6" s="11"/>
      <c r="F6" s="11"/>
      <c r="G6" s="11"/>
      <c r="H6" s="11"/>
      <c r="I6" s="11"/>
      <c r="J6" s="11"/>
      <c r="K6" s="11"/>
      <c r="L6" s="11"/>
      <c r="M6" s="11"/>
      <c r="N6" s="11"/>
      <c r="O6" s="11"/>
      <c r="P6" s="11"/>
      <c r="Q6" s="11"/>
      <c r="R6" s="11"/>
      <c r="S6" s="11"/>
      <c r="T6" s="11"/>
      <c r="U6" s="11"/>
      <c r="V6" s="11"/>
      <c r="W6" s="11"/>
      <c r="X6" s="11"/>
      <c r="Y6" s="12"/>
    </row>
    <row r="7" spans="2:25" ht="15" customHeight="1">
      <c r="B7" s="9"/>
      <c r="C7" s="10"/>
      <c r="D7" s="11"/>
      <c r="E7" s="13" t="s">
        <v>2</v>
      </c>
      <c r="F7" s="13"/>
      <c r="G7" s="13"/>
      <c r="H7" s="13"/>
      <c r="I7" s="13"/>
      <c r="J7" s="13"/>
      <c r="K7" s="13"/>
      <c r="L7" s="13"/>
      <c r="M7" s="13"/>
      <c r="N7" s="13"/>
      <c r="O7" s="13"/>
      <c r="P7" s="13"/>
      <c r="Q7" s="13"/>
      <c r="R7" s="13"/>
      <c r="S7" s="13"/>
      <c r="T7" s="13"/>
      <c r="U7" s="13"/>
      <c r="V7" s="13"/>
      <c r="W7" s="13"/>
      <c r="X7" s="13"/>
      <c r="Y7" s="12"/>
    </row>
    <row r="8" spans="2:25" ht="15" customHeight="1">
      <c r="B8" s="9"/>
      <c r="C8" s="10"/>
      <c r="D8" s="11"/>
      <c r="E8" s="13"/>
      <c r="F8" s="13"/>
      <c r="G8" s="13"/>
      <c r="H8" s="13"/>
      <c r="I8" s="13"/>
      <c r="J8" s="13"/>
      <c r="K8" s="13"/>
      <c r="L8" s="13"/>
      <c r="M8" s="13"/>
      <c r="N8" s="13"/>
      <c r="O8" s="13"/>
      <c r="P8" s="13"/>
      <c r="Q8" s="13"/>
      <c r="R8" s="13"/>
      <c r="S8" s="13"/>
      <c r="T8" s="13"/>
      <c r="U8" s="13"/>
      <c r="V8" s="13"/>
      <c r="W8" s="13"/>
      <c r="X8" s="13"/>
      <c r="Y8" s="12"/>
    </row>
    <row r="9" spans="2:25" ht="15" customHeight="1">
      <c r="B9" s="9"/>
      <c r="C9" s="10"/>
      <c r="D9" s="11"/>
      <c r="E9" s="13"/>
      <c r="F9" s="13"/>
      <c r="G9" s="13"/>
      <c r="H9" s="13"/>
      <c r="I9" s="13"/>
      <c r="J9" s="13"/>
      <c r="K9" s="13"/>
      <c r="L9" s="13"/>
      <c r="M9" s="13"/>
      <c r="N9" s="13"/>
      <c r="O9" s="13"/>
      <c r="P9" s="13"/>
      <c r="Q9" s="13"/>
      <c r="R9" s="13"/>
      <c r="S9" s="13"/>
      <c r="T9" s="13"/>
      <c r="U9" s="13"/>
      <c r="V9" s="13"/>
      <c r="W9" s="13"/>
      <c r="X9" s="13"/>
      <c r="Y9" s="12"/>
    </row>
    <row r="10" spans="2:25" ht="10.5" customHeight="1">
      <c r="B10" s="9"/>
      <c r="C10" s="10"/>
      <c r="D10" s="11"/>
      <c r="E10" s="13"/>
      <c r="F10" s="13"/>
      <c r="G10" s="13"/>
      <c r="H10" s="13"/>
      <c r="I10" s="13"/>
      <c r="J10" s="13"/>
      <c r="K10" s="13"/>
      <c r="L10" s="13"/>
      <c r="M10" s="13"/>
      <c r="N10" s="13"/>
      <c r="O10" s="13"/>
      <c r="P10" s="13"/>
      <c r="Q10" s="13"/>
      <c r="R10" s="13"/>
      <c r="S10" s="13"/>
      <c r="T10" s="13"/>
      <c r="U10" s="13"/>
      <c r="V10" s="13"/>
      <c r="W10" s="13"/>
      <c r="X10" s="13"/>
      <c r="Y10" s="12"/>
    </row>
    <row r="11" spans="2:25" ht="27" customHeight="1">
      <c r="B11" s="9"/>
      <c r="C11" s="10"/>
      <c r="D11" s="11"/>
      <c r="E11" s="13"/>
      <c r="F11" s="13"/>
      <c r="G11" s="13"/>
      <c r="H11" s="13"/>
      <c r="I11" s="13"/>
      <c r="J11" s="13"/>
      <c r="K11" s="13"/>
      <c r="L11" s="13"/>
      <c r="M11" s="13"/>
      <c r="N11" s="13"/>
      <c r="O11" s="13"/>
      <c r="P11" s="13"/>
      <c r="Q11" s="13"/>
      <c r="R11" s="13"/>
      <c r="S11" s="13"/>
      <c r="T11" s="13"/>
      <c r="U11" s="13"/>
      <c r="V11" s="13"/>
      <c r="W11" s="13"/>
      <c r="X11" s="13"/>
      <c r="Y11" s="12"/>
    </row>
    <row r="12" spans="2:25" ht="12" customHeight="1">
      <c r="B12" s="9"/>
      <c r="C12" s="10"/>
      <c r="D12" s="11"/>
      <c r="E12" s="13"/>
      <c r="F12" s="13"/>
      <c r="G12" s="13"/>
      <c r="H12" s="13"/>
      <c r="I12" s="13"/>
      <c r="J12" s="13"/>
      <c r="K12" s="13"/>
      <c r="L12" s="13"/>
      <c r="M12" s="13"/>
      <c r="N12" s="13"/>
      <c r="O12" s="13"/>
      <c r="P12" s="13"/>
      <c r="Q12" s="13"/>
      <c r="R12" s="13"/>
      <c r="S12" s="13"/>
      <c r="T12" s="13"/>
      <c r="U12" s="13"/>
      <c r="V12" s="13"/>
      <c r="W12" s="13"/>
      <c r="X12" s="13"/>
      <c r="Y12" s="12"/>
    </row>
    <row r="13" spans="2:25" ht="38.25" customHeight="1">
      <c r="B13" s="9"/>
      <c r="C13" s="10"/>
      <c r="D13" s="11"/>
      <c r="E13" s="13"/>
      <c r="F13" s="13"/>
      <c r="G13" s="13"/>
      <c r="H13" s="13"/>
      <c r="I13" s="13"/>
      <c r="J13" s="13"/>
      <c r="K13" s="13"/>
      <c r="L13" s="13"/>
      <c r="M13" s="13"/>
      <c r="N13" s="13"/>
      <c r="O13" s="13"/>
      <c r="P13" s="13"/>
      <c r="Q13" s="13"/>
      <c r="R13" s="13"/>
      <c r="S13" s="13"/>
      <c r="T13" s="13"/>
      <c r="U13" s="13"/>
      <c r="V13" s="13"/>
      <c r="W13" s="13"/>
      <c r="X13" s="13"/>
      <c r="Y13" s="14"/>
    </row>
    <row r="14" spans="2:25" ht="15" customHeight="1">
      <c r="B14" s="9"/>
      <c r="C14" s="10"/>
      <c r="D14" s="11"/>
      <c r="E14" s="13"/>
      <c r="F14" s="13"/>
      <c r="G14" s="13"/>
      <c r="H14" s="13"/>
      <c r="I14" s="13"/>
      <c r="J14" s="13"/>
      <c r="K14" s="13"/>
      <c r="L14" s="13"/>
      <c r="M14" s="13"/>
      <c r="N14" s="13"/>
      <c r="O14" s="13"/>
      <c r="P14" s="13"/>
      <c r="Q14" s="13"/>
      <c r="R14" s="13"/>
      <c r="S14" s="13"/>
      <c r="T14" s="13"/>
      <c r="U14" s="13"/>
      <c r="V14" s="13"/>
      <c r="W14" s="13"/>
      <c r="X14" s="13"/>
      <c r="Y14" s="12"/>
    </row>
    <row r="15" spans="2:25" ht="15">
      <c r="B15" s="9"/>
      <c r="C15" s="10"/>
      <c r="D15" s="11"/>
      <c r="E15" s="13"/>
      <c r="F15" s="13"/>
      <c r="G15" s="13"/>
      <c r="H15" s="13"/>
      <c r="I15" s="13"/>
      <c r="J15" s="13"/>
      <c r="K15" s="13"/>
      <c r="L15" s="13"/>
      <c r="M15" s="13"/>
      <c r="N15" s="13"/>
      <c r="O15" s="13"/>
      <c r="P15" s="13"/>
      <c r="Q15" s="13"/>
      <c r="R15" s="13"/>
      <c r="S15" s="13"/>
      <c r="T15" s="13"/>
      <c r="U15" s="13"/>
      <c r="V15" s="13"/>
      <c r="W15" s="13"/>
      <c r="X15" s="13"/>
      <c r="Y15" s="12"/>
    </row>
    <row r="16" spans="2:25" ht="15">
      <c r="B16" s="9"/>
      <c r="C16" s="10"/>
      <c r="D16" s="11"/>
      <c r="E16" s="13"/>
      <c r="F16" s="13"/>
      <c r="G16" s="13"/>
      <c r="H16" s="13"/>
      <c r="I16" s="13"/>
      <c r="J16" s="13"/>
      <c r="K16" s="13"/>
      <c r="L16" s="13"/>
      <c r="M16" s="13"/>
      <c r="N16" s="13"/>
      <c r="O16" s="13"/>
      <c r="P16" s="13"/>
      <c r="Q16" s="13"/>
      <c r="R16" s="13"/>
      <c r="S16" s="13"/>
      <c r="T16" s="13"/>
      <c r="U16" s="13"/>
      <c r="V16" s="13"/>
      <c r="W16" s="13"/>
      <c r="X16" s="13"/>
      <c r="Y16" s="12"/>
    </row>
    <row r="17" spans="2:25" ht="15" customHeight="1">
      <c r="B17" s="9"/>
      <c r="C17" s="10"/>
      <c r="D17" s="11"/>
      <c r="E17" s="13"/>
      <c r="F17" s="13"/>
      <c r="G17" s="13"/>
      <c r="H17" s="13"/>
      <c r="I17" s="13"/>
      <c r="J17" s="13"/>
      <c r="K17" s="13"/>
      <c r="L17" s="13"/>
      <c r="M17" s="13"/>
      <c r="N17" s="13"/>
      <c r="O17" s="13"/>
      <c r="P17" s="13"/>
      <c r="Q17" s="13"/>
      <c r="R17" s="13"/>
      <c r="S17" s="13"/>
      <c r="T17" s="13"/>
      <c r="U17" s="13"/>
      <c r="V17" s="13"/>
      <c r="W17" s="13"/>
      <c r="X17" s="13"/>
      <c r="Y17" s="12"/>
    </row>
    <row r="18" spans="2:25" ht="15">
      <c r="B18" s="9"/>
      <c r="C18" s="10"/>
      <c r="D18" s="11"/>
      <c r="E18" s="13"/>
      <c r="F18" s="13"/>
      <c r="G18" s="13"/>
      <c r="H18" s="13"/>
      <c r="I18" s="13"/>
      <c r="J18" s="13"/>
      <c r="K18" s="13"/>
      <c r="L18" s="13"/>
      <c r="M18" s="13"/>
      <c r="N18" s="13"/>
      <c r="O18" s="13"/>
      <c r="P18" s="13"/>
      <c r="Q18" s="13"/>
      <c r="R18" s="13"/>
      <c r="S18" s="13"/>
      <c r="T18" s="13"/>
      <c r="U18" s="13"/>
      <c r="V18" s="13"/>
      <c r="W18" s="13"/>
      <c r="X18" s="13"/>
      <c r="Y18" s="12"/>
    </row>
    <row r="19" spans="2:25" ht="59.25" customHeight="1">
      <c r="B19" s="9"/>
      <c r="C19" s="10"/>
      <c r="D19" s="15"/>
      <c r="E19" s="13"/>
      <c r="F19" s="13"/>
      <c r="G19" s="13"/>
      <c r="H19" s="13"/>
      <c r="I19" s="13"/>
      <c r="J19" s="13"/>
      <c r="K19" s="13"/>
      <c r="L19" s="13"/>
      <c r="M19" s="13"/>
      <c r="N19" s="13"/>
      <c r="O19" s="13"/>
      <c r="P19" s="13"/>
      <c r="Q19" s="13"/>
      <c r="R19" s="13"/>
      <c r="S19" s="13"/>
      <c r="T19" s="13"/>
      <c r="U19" s="13"/>
      <c r="V19" s="13"/>
      <c r="W19" s="13"/>
      <c r="X19" s="13"/>
      <c r="Y19" s="12"/>
    </row>
    <row r="20" spans="2:25" ht="15" hidden="1">
      <c r="B20" s="9"/>
      <c r="C20" s="10"/>
      <c r="D20" s="15"/>
      <c r="E20" s="16"/>
      <c r="F20" s="16"/>
      <c r="G20" s="16"/>
      <c r="H20" s="16"/>
      <c r="I20" s="16"/>
      <c r="J20" s="16"/>
      <c r="K20" s="16"/>
      <c r="L20" s="16"/>
      <c r="M20" s="16"/>
      <c r="N20" s="16"/>
      <c r="O20" s="16"/>
      <c r="P20" s="16"/>
      <c r="Q20" s="16"/>
      <c r="R20" s="16"/>
      <c r="S20" s="16"/>
      <c r="T20" s="16"/>
      <c r="U20" s="16"/>
      <c r="V20" s="16"/>
      <c r="W20" s="16"/>
      <c r="X20" s="16"/>
      <c r="Y20" s="12"/>
    </row>
    <row r="21" spans="2:25" ht="14.25" customHeight="1" hidden="1">
      <c r="B21" s="9"/>
      <c r="C21" s="10"/>
      <c r="D21" s="17"/>
      <c r="E21" s="18" t="s">
        <v>3</v>
      </c>
      <c r="F21" s="19" t="s">
        <v>4</v>
      </c>
      <c r="G21" s="19"/>
      <c r="H21" s="19"/>
      <c r="I21" s="19"/>
      <c r="J21" s="19"/>
      <c r="K21" s="19"/>
      <c r="L21" s="19"/>
      <c r="M21" s="19"/>
      <c r="N21" s="11"/>
      <c r="O21" s="20" t="s">
        <v>3</v>
      </c>
      <c r="P21" s="21" t="s">
        <v>5</v>
      </c>
      <c r="Q21" s="21"/>
      <c r="R21" s="21"/>
      <c r="S21" s="21"/>
      <c r="T21" s="21"/>
      <c r="U21" s="21"/>
      <c r="V21" s="21"/>
      <c r="W21" s="21"/>
      <c r="X21" s="21"/>
      <c r="Y21" s="12"/>
    </row>
    <row r="22" spans="2:25" ht="14.25" customHeight="1" hidden="1">
      <c r="B22" s="9"/>
      <c r="C22" s="10"/>
      <c r="D22" s="17"/>
      <c r="E22" s="22" t="s">
        <v>3</v>
      </c>
      <c r="F22" s="19" t="s">
        <v>6</v>
      </c>
      <c r="G22" s="19"/>
      <c r="H22" s="19"/>
      <c r="I22" s="19"/>
      <c r="J22" s="19"/>
      <c r="K22" s="19"/>
      <c r="L22" s="19"/>
      <c r="M22" s="19"/>
      <c r="N22" s="11"/>
      <c r="O22" s="23" t="s">
        <v>3</v>
      </c>
      <c r="P22" s="21" t="s">
        <v>7</v>
      </c>
      <c r="Q22" s="21"/>
      <c r="R22" s="21"/>
      <c r="S22" s="21"/>
      <c r="T22" s="21"/>
      <c r="U22" s="21"/>
      <c r="V22" s="21"/>
      <c r="W22" s="21"/>
      <c r="X22" s="21"/>
      <c r="Y22" s="12"/>
    </row>
    <row r="23" spans="2:25" ht="27" customHeight="1" hidden="1">
      <c r="B23" s="9"/>
      <c r="C23" s="10"/>
      <c r="D23" s="17"/>
      <c r="E23" s="11"/>
      <c r="F23" s="11"/>
      <c r="G23" s="11"/>
      <c r="H23" s="11"/>
      <c r="I23" s="11"/>
      <c r="J23" s="11"/>
      <c r="K23" s="11"/>
      <c r="L23" s="11"/>
      <c r="M23" s="11"/>
      <c r="N23" s="11"/>
      <c r="O23" s="11"/>
      <c r="P23" s="24"/>
      <c r="Q23" s="24"/>
      <c r="R23" s="24"/>
      <c r="S23" s="24"/>
      <c r="T23" s="24"/>
      <c r="U23" s="24"/>
      <c r="V23" s="24"/>
      <c r="W23" s="24"/>
      <c r="X23" s="11"/>
      <c r="Y23" s="12"/>
    </row>
    <row r="24" spans="2:25" ht="10.5" customHeight="1" hidden="1">
      <c r="B24" s="9"/>
      <c r="C24" s="10"/>
      <c r="D24" s="17"/>
      <c r="E24" s="11"/>
      <c r="F24" s="11"/>
      <c r="G24" s="11"/>
      <c r="H24" s="11"/>
      <c r="I24" s="11"/>
      <c r="J24" s="11"/>
      <c r="K24" s="11"/>
      <c r="L24" s="11"/>
      <c r="M24" s="11"/>
      <c r="N24" s="11"/>
      <c r="O24" s="11"/>
      <c r="P24" s="11"/>
      <c r="Q24" s="11"/>
      <c r="R24" s="11"/>
      <c r="S24" s="11"/>
      <c r="T24" s="11"/>
      <c r="U24" s="11"/>
      <c r="V24" s="11"/>
      <c r="W24" s="11"/>
      <c r="X24" s="11"/>
      <c r="Y24" s="12"/>
    </row>
    <row r="25" spans="2:25" ht="27" customHeight="1" hidden="1">
      <c r="B25" s="9"/>
      <c r="C25" s="10"/>
      <c r="D25" s="17"/>
      <c r="E25" s="11"/>
      <c r="F25" s="11"/>
      <c r="G25" s="11"/>
      <c r="H25" s="11"/>
      <c r="I25" s="11"/>
      <c r="J25" s="11"/>
      <c r="K25" s="11"/>
      <c r="L25" s="11"/>
      <c r="M25" s="11"/>
      <c r="N25" s="11"/>
      <c r="O25" s="11"/>
      <c r="P25" s="11"/>
      <c r="Q25" s="11"/>
      <c r="R25" s="11"/>
      <c r="S25" s="11"/>
      <c r="T25" s="11"/>
      <c r="U25" s="11"/>
      <c r="V25" s="11"/>
      <c r="W25" s="11"/>
      <c r="X25" s="11"/>
      <c r="Y25" s="12"/>
    </row>
    <row r="26" spans="2:25" ht="12" customHeight="1" hidden="1">
      <c r="B26" s="9"/>
      <c r="C26" s="10"/>
      <c r="D26" s="17"/>
      <c r="E26" s="11"/>
      <c r="F26" s="11"/>
      <c r="G26" s="11"/>
      <c r="H26" s="11"/>
      <c r="I26" s="11"/>
      <c r="J26" s="11"/>
      <c r="K26" s="11"/>
      <c r="L26" s="11"/>
      <c r="M26" s="11"/>
      <c r="N26" s="11"/>
      <c r="O26" s="11"/>
      <c r="P26" s="11"/>
      <c r="Q26" s="11"/>
      <c r="R26" s="11"/>
      <c r="S26" s="11"/>
      <c r="T26" s="11"/>
      <c r="U26" s="11"/>
      <c r="V26" s="11"/>
      <c r="W26" s="11"/>
      <c r="X26" s="11"/>
      <c r="Y26" s="12"/>
    </row>
    <row r="27" spans="2:25" ht="38.25" customHeight="1" hidden="1">
      <c r="B27" s="9"/>
      <c r="C27" s="10"/>
      <c r="D27" s="17"/>
      <c r="E27" s="11"/>
      <c r="F27" s="11"/>
      <c r="G27" s="11"/>
      <c r="H27" s="11"/>
      <c r="I27" s="11"/>
      <c r="J27" s="11"/>
      <c r="K27" s="11"/>
      <c r="L27" s="11"/>
      <c r="M27" s="11"/>
      <c r="N27" s="11"/>
      <c r="O27" s="11"/>
      <c r="P27" s="11"/>
      <c r="Q27" s="11"/>
      <c r="R27" s="11"/>
      <c r="S27" s="11"/>
      <c r="T27" s="11"/>
      <c r="U27" s="11"/>
      <c r="V27" s="11"/>
      <c r="W27" s="11"/>
      <c r="X27" s="11"/>
      <c r="Y27" s="12"/>
    </row>
    <row r="28" spans="2:25" ht="15" hidden="1">
      <c r="B28" s="9"/>
      <c r="C28" s="10"/>
      <c r="D28" s="17"/>
      <c r="E28" s="11"/>
      <c r="F28" s="11"/>
      <c r="G28" s="11"/>
      <c r="H28" s="11"/>
      <c r="I28" s="11"/>
      <c r="J28" s="11"/>
      <c r="K28" s="11"/>
      <c r="L28" s="11"/>
      <c r="M28" s="11"/>
      <c r="N28" s="11"/>
      <c r="O28" s="11"/>
      <c r="P28" s="11"/>
      <c r="Q28" s="11"/>
      <c r="R28" s="11"/>
      <c r="S28" s="11"/>
      <c r="T28" s="11"/>
      <c r="U28" s="11"/>
      <c r="V28" s="11"/>
      <c r="W28" s="11"/>
      <c r="X28" s="11"/>
      <c r="Y28" s="12"/>
    </row>
    <row r="29" spans="2:25" ht="15" hidden="1">
      <c r="B29" s="9"/>
      <c r="C29" s="10"/>
      <c r="D29" s="17"/>
      <c r="E29" s="11"/>
      <c r="F29" s="11"/>
      <c r="G29" s="11"/>
      <c r="H29" s="11"/>
      <c r="I29" s="11"/>
      <c r="J29" s="11"/>
      <c r="K29" s="11"/>
      <c r="L29" s="11"/>
      <c r="M29" s="11"/>
      <c r="N29" s="11"/>
      <c r="O29" s="11"/>
      <c r="P29" s="11"/>
      <c r="Q29" s="11"/>
      <c r="R29" s="11"/>
      <c r="S29" s="11"/>
      <c r="T29" s="11"/>
      <c r="U29" s="11"/>
      <c r="V29" s="11"/>
      <c r="W29" s="11"/>
      <c r="X29" s="11"/>
      <c r="Y29" s="12"/>
    </row>
    <row r="30" spans="2:25" ht="15" hidden="1">
      <c r="B30" s="9"/>
      <c r="C30" s="10"/>
      <c r="D30" s="17"/>
      <c r="E30" s="11"/>
      <c r="F30" s="11"/>
      <c r="G30" s="11"/>
      <c r="H30" s="11"/>
      <c r="I30" s="11"/>
      <c r="J30" s="11"/>
      <c r="K30" s="11"/>
      <c r="L30" s="11"/>
      <c r="M30" s="11"/>
      <c r="N30" s="11"/>
      <c r="O30" s="11"/>
      <c r="P30" s="11"/>
      <c r="Q30" s="11"/>
      <c r="R30" s="11"/>
      <c r="S30" s="11"/>
      <c r="T30" s="11"/>
      <c r="U30" s="11"/>
      <c r="V30" s="11"/>
      <c r="W30" s="11"/>
      <c r="X30" s="11"/>
      <c r="Y30" s="12"/>
    </row>
    <row r="31" spans="2:25" ht="15" hidden="1">
      <c r="B31" s="9"/>
      <c r="C31" s="10"/>
      <c r="D31" s="17"/>
      <c r="E31" s="11"/>
      <c r="F31" s="11"/>
      <c r="G31" s="11"/>
      <c r="H31" s="11"/>
      <c r="I31" s="11"/>
      <c r="J31" s="11"/>
      <c r="K31" s="11"/>
      <c r="L31" s="11"/>
      <c r="M31" s="11"/>
      <c r="N31" s="11"/>
      <c r="O31" s="11"/>
      <c r="P31" s="11"/>
      <c r="Q31" s="11"/>
      <c r="R31" s="11"/>
      <c r="S31" s="11"/>
      <c r="T31" s="11"/>
      <c r="U31" s="11"/>
      <c r="V31" s="11"/>
      <c r="W31" s="11"/>
      <c r="X31" s="11"/>
      <c r="Y31" s="12"/>
    </row>
    <row r="32" spans="2:25" ht="15" hidden="1">
      <c r="B32" s="9"/>
      <c r="C32" s="10"/>
      <c r="D32" s="17"/>
      <c r="E32" s="11"/>
      <c r="F32" s="11"/>
      <c r="G32" s="11"/>
      <c r="H32" s="11"/>
      <c r="I32" s="11"/>
      <c r="J32" s="11"/>
      <c r="K32" s="11"/>
      <c r="L32" s="11"/>
      <c r="M32" s="11"/>
      <c r="N32" s="11"/>
      <c r="O32" s="11"/>
      <c r="P32" s="11"/>
      <c r="Q32" s="11"/>
      <c r="R32" s="11"/>
      <c r="S32" s="11"/>
      <c r="T32" s="11"/>
      <c r="U32" s="11"/>
      <c r="V32" s="11"/>
      <c r="W32" s="11"/>
      <c r="X32" s="11"/>
      <c r="Y32" s="12"/>
    </row>
    <row r="33" spans="2:25" ht="18.75" customHeight="1" hidden="1">
      <c r="B33" s="9"/>
      <c r="C33" s="10"/>
      <c r="D33" s="15"/>
      <c r="E33" s="16"/>
      <c r="F33" s="16"/>
      <c r="G33" s="16"/>
      <c r="H33" s="16"/>
      <c r="I33" s="16"/>
      <c r="J33" s="16"/>
      <c r="K33" s="16"/>
      <c r="L33" s="16"/>
      <c r="M33" s="16"/>
      <c r="N33" s="16"/>
      <c r="O33" s="16"/>
      <c r="P33" s="16"/>
      <c r="Q33" s="16"/>
      <c r="R33" s="16"/>
      <c r="S33" s="16"/>
      <c r="T33" s="16"/>
      <c r="U33" s="16"/>
      <c r="V33" s="16"/>
      <c r="W33" s="16"/>
      <c r="X33" s="16"/>
      <c r="Y33" s="12"/>
    </row>
    <row r="34" spans="2:25" ht="15" hidden="1">
      <c r="B34" s="9"/>
      <c r="C34" s="10"/>
      <c r="D34" s="15"/>
      <c r="E34" s="16"/>
      <c r="F34" s="16"/>
      <c r="G34" s="16"/>
      <c r="H34" s="16"/>
      <c r="I34" s="16"/>
      <c r="J34" s="16"/>
      <c r="K34" s="16"/>
      <c r="L34" s="16"/>
      <c r="M34" s="16"/>
      <c r="N34" s="16"/>
      <c r="O34" s="16"/>
      <c r="P34" s="16"/>
      <c r="Q34" s="16"/>
      <c r="R34" s="16"/>
      <c r="S34" s="16"/>
      <c r="T34" s="16"/>
      <c r="U34" s="16"/>
      <c r="V34" s="16"/>
      <c r="W34" s="16"/>
      <c r="X34" s="16"/>
      <c r="Y34" s="12"/>
    </row>
    <row r="35" spans="2:25" ht="24" customHeight="1" hidden="1">
      <c r="B35" s="9"/>
      <c r="C35" s="10"/>
      <c r="D35" s="17"/>
      <c r="E35" s="25" t="s">
        <v>8</v>
      </c>
      <c r="F35" s="25"/>
      <c r="G35" s="25"/>
      <c r="H35" s="25"/>
      <c r="I35" s="25"/>
      <c r="J35" s="25"/>
      <c r="K35" s="25"/>
      <c r="L35" s="25"/>
      <c r="M35" s="25"/>
      <c r="N35" s="25"/>
      <c r="O35" s="25"/>
      <c r="P35" s="25"/>
      <c r="Q35" s="25"/>
      <c r="R35" s="25"/>
      <c r="S35" s="25"/>
      <c r="T35" s="25"/>
      <c r="U35" s="25"/>
      <c r="V35" s="25"/>
      <c r="W35" s="25"/>
      <c r="X35" s="25"/>
      <c r="Y35" s="12"/>
    </row>
    <row r="36" spans="2:25" ht="38.25" customHeight="1" hidden="1">
      <c r="B36" s="9"/>
      <c r="C36" s="10"/>
      <c r="D36" s="17"/>
      <c r="E36" s="25"/>
      <c r="F36" s="25"/>
      <c r="G36" s="25"/>
      <c r="H36" s="25"/>
      <c r="I36" s="25"/>
      <c r="J36" s="25"/>
      <c r="K36" s="25"/>
      <c r="L36" s="25"/>
      <c r="M36" s="25"/>
      <c r="N36" s="25"/>
      <c r="O36" s="25"/>
      <c r="P36" s="25"/>
      <c r="Q36" s="25"/>
      <c r="R36" s="25"/>
      <c r="S36" s="25"/>
      <c r="T36" s="25"/>
      <c r="U36" s="25"/>
      <c r="V36" s="25"/>
      <c r="W36" s="25"/>
      <c r="X36" s="25"/>
      <c r="Y36" s="12"/>
    </row>
    <row r="37" spans="2:25" ht="9.75" customHeight="1" hidden="1">
      <c r="B37" s="9"/>
      <c r="C37" s="10"/>
      <c r="D37" s="17"/>
      <c r="E37" s="25"/>
      <c r="F37" s="25"/>
      <c r="G37" s="25"/>
      <c r="H37" s="25"/>
      <c r="I37" s="25"/>
      <c r="J37" s="25"/>
      <c r="K37" s="25"/>
      <c r="L37" s="25"/>
      <c r="M37" s="25"/>
      <c r="N37" s="25"/>
      <c r="O37" s="25"/>
      <c r="P37" s="25"/>
      <c r="Q37" s="25"/>
      <c r="R37" s="25"/>
      <c r="S37" s="25"/>
      <c r="T37" s="25"/>
      <c r="U37" s="25"/>
      <c r="V37" s="25"/>
      <c r="W37" s="25"/>
      <c r="X37" s="25"/>
      <c r="Y37" s="12"/>
    </row>
    <row r="38" spans="2:25" ht="51" customHeight="1" hidden="1">
      <c r="B38" s="9"/>
      <c r="C38" s="10"/>
      <c r="D38" s="17"/>
      <c r="E38" s="25"/>
      <c r="F38" s="25"/>
      <c r="G38" s="25"/>
      <c r="H38" s="25"/>
      <c r="I38" s="25"/>
      <c r="J38" s="25"/>
      <c r="K38" s="25"/>
      <c r="L38" s="25"/>
      <c r="M38" s="25"/>
      <c r="N38" s="25"/>
      <c r="O38" s="25"/>
      <c r="P38" s="25"/>
      <c r="Q38" s="25"/>
      <c r="R38" s="25"/>
      <c r="S38" s="25"/>
      <c r="T38" s="25"/>
      <c r="U38" s="25"/>
      <c r="V38" s="25"/>
      <c r="W38" s="25"/>
      <c r="X38" s="25"/>
      <c r="Y38" s="12"/>
    </row>
    <row r="39" spans="2:25" ht="15" customHeight="1" hidden="1">
      <c r="B39" s="9"/>
      <c r="C39" s="10"/>
      <c r="D39" s="17"/>
      <c r="E39" s="25"/>
      <c r="F39" s="25"/>
      <c r="G39" s="25"/>
      <c r="H39" s="25"/>
      <c r="I39" s="25"/>
      <c r="J39" s="25"/>
      <c r="K39" s="25"/>
      <c r="L39" s="25"/>
      <c r="M39" s="25"/>
      <c r="N39" s="25"/>
      <c r="O39" s="25"/>
      <c r="P39" s="25"/>
      <c r="Q39" s="25"/>
      <c r="R39" s="25"/>
      <c r="S39" s="25"/>
      <c r="T39" s="25"/>
      <c r="U39" s="25"/>
      <c r="V39" s="25"/>
      <c r="W39" s="25"/>
      <c r="X39" s="25"/>
      <c r="Y39" s="12"/>
    </row>
    <row r="40" spans="2:25" ht="12" customHeight="1" hidden="1">
      <c r="B40" s="9"/>
      <c r="C40" s="10"/>
      <c r="D40" s="17"/>
      <c r="E40" s="26"/>
      <c r="F40" s="26"/>
      <c r="G40" s="26"/>
      <c r="H40" s="26"/>
      <c r="I40" s="26"/>
      <c r="J40" s="26"/>
      <c r="K40" s="26"/>
      <c r="L40" s="26"/>
      <c r="M40" s="26"/>
      <c r="N40" s="26"/>
      <c r="O40" s="26"/>
      <c r="P40" s="26"/>
      <c r="Q40" s="26"/>
      <c r="R40" s="26"/>
      <c r="S40" s="26"/>
      <c r="T40" s="26"/>
      <c r="U40" s="26"/>
      <c r="V40" s="26"/>
      <c r="W40" s="26"/>
      <c r="X40" s="26"/>
      <c r="Y40" s="12"/>
    </row>
    <row r="41" spans="2:25" ht="38.25" customHeight="1" hidden="1">
      <c r="B41" s="9"/>
      <c r="C41" s="10"/>
      <c r="D41" s="17"/>
      <c r="E41" s="25"/>
      <c r="F41" s="25"/>
      <c r="G41" s="25"/>
      <c r="H41" s="25"/>
      <c r="I41" s="25"/>
      <c r="J41" s="25"/>
      <c r="K41" s="25"/>
      <c r="L41" s="25"/>
      <c r="M41" s="25"/>
      <c r="N41" s="25"/>
      <c r="O41" s="25"/>
      <c r="P41" s="25"/>
      <c r="Q41" s="25"/>
      <c r="R41" s="25"/>
      <c r="S41" s="25"/>
      <c r="T41" s="25"/>
      <c r="U41" s="25"/>
      <c r="V41" s="25"/>
      <c r="W41" s="25"/>
      <c r="X41" s="25"/>
      <c r="Y41" s="12"/>
    </row>
    <row r="42" spans="2:25" ht="15" hidden="1">
      <c r="B42" s="9"/>
      <c r="C42" s="10"/>
      <c r="D42" s="17"/>
      <c r="E42" s="25"/>
      <c r="F42" s="25"/>
      <c r="G42" s="25"/>
      <c r="H42" s="25"/>
      <c r="I42" s="25"/>
      <c r="J42" s="25"/>
      <c r="K42" s="25"/>
      <c r="L42" s="25"/>
      <c r="M42" s="25"/>
      <c r="N42" s="25"/>
      <c r="O42" s="25"/>
      <c r="P42" s="25"/>
      <c r="Q42" s="25"/>
      <c r="R42" s="25"/>
      <c r="S42" s="25"/>
      <c r="T42" s="25"/>
      <c r="U42" s="25"/>
      <c r="V42" s="25"/>
      <c r="W42" s="25"/>
      <c r="X42" s="25"/>
      <c r="Y42" s="12"/>
    </row>
    <row r="43" spans="2:25" ht="15" hidden="1">
      <c r="B43" s="9"/>
      <c r="C43" s="10"/>
      <c r="D43" s="17"/>
      <c r="E43" s="25"/>
      <c r="F43" s="25"/>
      <c r="G43" s="25"/>
      <c r="H43" s="25"/>
      <c r="I43" s="25"/>
      <c r="J43" s="25"/>
      <c r="K43" s="25"/>
      <c r="L43" s="25"/>
      <c r="M43" s="25"/>
      <c r="N43" s="25"/>
      <c r="O43" s="25"/>
      <c r="P43" s="25"/>
      <c r="Q43" s="25"/>
      <c r="R43" s="25"/>
      <c r="S43" s="25"/>
      <c r="T43" s="25"/>
      <c r="U43" s="25"/>
      <c r="V43" s="25"/>
      <c r="W43" s="25"/>
      <c r="X43" s="25"/>
      <c r="Y43" s="12"/>
    </row>
    <row r="44" spans="2:25" ht="33.75" customHeight="1" hidden="1">
      <c r="B44" s="9"/>
      <c r="C44" s="10"/>
      <c r="D44" s="15"/>
      <c r="E44" s="25"/>
      <c r="F44" s="25"/>
      <c r="G44" s="25"/>
      <c r="H44" s="25"/>
      <c r="I44" s="25"/>
      <c r="J44" s="25"/>
      <c r="K44" s="25"/>
      <c r="L44" s="25"/>
      <c r="M44" s="25"/>
      <c r="N44" s="25"/>
      <c r="O44" s="25"/>
      <c r="P44" s="25"/>
      <c r="Q44" s="25"/>
      <c r="R44" s="25"/>
      <c r="S44" s="25"/>
      <c r="T44" s="25"/>
      <c r="U44" s="25"/>
      <c r="V44" s="25"/>
      <c r="W44" s="25"/>
      <c r="X44" s="25"/>
      <c r="Y44" s="12"/>
    </row>
    <row r="45" spans="2:25" ht="15" hidden="1">
      <c r="B45" s="9"/>
      <c r="C45" s="10"/>
      <c r="D45" s="15"/>
      <c r="E45" s="25"/>
      <c r="F45" s="25"/>
      <c r="G45" s="25"/>
      <c r="H45" s="25"/>
      <c r="I45" s="25"/>
      <c r="J45" s="25"/>
      <c r="K45" s="25"/>
      <c r="L45" s="25"/>
      <c r="M45" s="25"/>
      <c r="N45" s="25"/>
      <c r="O45" s="25"/>
      <c r="P45" s="25"/>
      <c r="Q45" s="25"/>
      <c r="R45" s="25"/>
      <c r="S45" s="25"/>
      <c r="T45" s="25"/>
      <c r="U45" s="25"/>
      <c r="V45" s="25"/>
      <c r="W45" s="25"/>
      <c r="X45" s="25"/>
      <c r="Y45" s="12"/>
    </row>
    <row r="46" spans="2:25" ht="24" customHeight="1" hidden="1">
      <c r="B46" s="9"/>
      <c r="C46" s="10"/>
      <c r="D46" s="17"/>
      <c r="E46" s="27" t="s">
        <v>9</v>
      </c>
      <c r="F46" s="27"/>
      <c r="G46" s="27"/>
      <c r="H46" s="27"/>
      <c r="I46" s="27"/>
      <c r="J46" s="27"/>
      <c r="K46" s="27"/>
      <c r="L46" s="27"/>
      <c r="M46" s="27"/>
      <c r="N46" s="27"/>
      <c r="O46" s="27"/>
      <c r="P46" s="27"/>
      <c r="Q46" s="27"/>
      <c r="R46" s="27"/>
      <c r="S46" s="27"/>
      <c r="T46" s="27"/>
      <c r="U46" s="27"/>
      <c r="V46" s="27"/>
      <c r="W46" s="27"/>
      <c r="X46" s="27"/>
      <c r="Y46" s="12"/>
    </row>
    <row r="47" spans="2:25" ht="37.5" customHeight="1" hidden="1">
      <c r="B47" s="9"/>
      <c r="C47" s="10"/>
      <c r="D47" s="17"/>
      <c r="E47" s="27"/>
      <c r="F47" s="27"/>
      <c r="G47" s="27"/>
      <c r="H47" s="27"/>
      <c r="I47" s="27"/>
      <c r="J47" s="27"/>
      <c r="K47" s="27"/>
      <c r="L47" s="27"/>
      <c r="M47" s="27"/>
      <c r="N47" s="27"/>
      <c r="O47" s="27"/>
      <c r="P47" s="27"/>
      <c r="Q47" s="27"/>
      <c r="R47" s="27"/>
      <c r="S47" s="27"/>
      <c r="T47" s="27"/>
      <c r="U47" s="27"/>
      <c r="V47" s="27"/>
      <c r="W47" s="27"/>
      <c r="X47" s="27"/>
      <c r="Y47" s="12"/>
    </row>
    <row r="48" spans="2:25" ht="24" customHeight="1" hidden="1">
      <c r="B48" s="9"/>
      <c r="C48" s="10"/>
      <c r="D48" s="17"/>
      <c r="E48" s="27"/>
      <c r="F48" s="27"/>
      <c r="G48" s="27"/>
      <c r="H48" s="27"/>
      <c r="I48" s="27"/>
      <c r="J48" s="27"/>
      <c r="K48" s="27"/>
      <c r="L48" s="27"/>
      <c r="M48" s="27"/>
      <c r="N48" s="27"/>
      <c r="O48" s="27"/>
      <c r="P48" s="27"/>
      <c r="Q48" s="27"/>
      <c r="R48" s="27"/>
      <c r="S48" s="27"/>
      <c r="T48" s="27"/>
      <c r="U48" s="27"/>
      <c r="V48" s="27"/>
      <c r="W48" s="27"/>
      <c r="X48" s="27"/>
      <c r="Y48" s="12"/>
    </row>
    <row r="49" spans="2:25" ht="51" customHeight="1" hidden="1">
      <c r="B49" s="9"/>
      <c r="C49" s="10"/>
      <c r="D49" s="17"/>
      <c r="E49" s="27"/>
      <c r="F49" s="27"/>
      <c r="G49" s="27"/>
      <c r="H49" s="27"/>
      <c r="I49" s="27"/>
      <c r="J49" s="27"/>
      <c r="K49" s="27"/>
      <c r="L49" s="27"/>
      <c r="M49" s="27"/>
      <c r="N49" s="27"/>
      <c r="O49" s="27"/>
      <c r="P49" s="27"/>
      <c r="Q49" s="27"/>
      <c r="R49" s="27"/>
      <c r="S49" s="27"/>
      <c r="T49" s="27"/>
      <c r="U49" s="27"/>
      <c r="V49" s="27"/>
      <c r="W49" s="27"/>
      <c r="X49" s="27"/>
      <c r="Y49" s="12"/>
    </row>
    <row r="50" spans="2:25" ht="15" hidden="1">
      <c r="B50" s="9"/>
      <c r="C50" s="10"/>
      <c r="D50" s="17"/>
      <c r="E50" s="27"/>
      <c r="F50" s="27"/>
      <c r="G50" s="27"/>
      <c r="H50" s="27"/>
      <c r="I50" s="27"/>
      <c r="J50" s="27"/>
      <c r="K50" s="27"/>
      <c r="L50" s="27"/>
      <c r="M50" s="27"/>
      <c r="N50" s="27"/>
      <c r="O50" s="27"/>
      <c r="P50" s="27"/>
      <c r="Q50" s="27"/>
      <c r="R50" s="27"/>
      <c r="S50" s="27"/>
      <c r="T50" s="27"/>
      <c r="U50" s="27"/>
      <c r="V50" s="27"/>
      <c r="W50" s="27"/>
      <c r="X50" s="27"/>
      <c r="Y50" s="12"/>
    </row>
    <row r="51" spans="2:25" ht="15" hidden="1">
      <c r="B51" s="9"/>
      <c r="C51" s="10"/>
      <c r="D51" s="17"/>
      <c r="E51" s="27"/>
      <c r="F51" s="27"/>
      <c r="G51" s="27"/>
      <c r="H51" s="27"/>
      <c r="I51" s="27"/>
      <c r="J51" s="27"/>
      <c r="K51" s="27"/>
      <c r="L51" s="27"/>
      <c r="M51" s="27"/>
      <c r="N51" s="27"/>
      <c r="O51" s="27"/>
      <c r="P51" s="27"/>
      <c r="Q51" s="27"/>
      <c r="R51" s="27"/>
      <c r="S51" s="27"/>
      <c r="T51" s="27"/>
      <c r="U51" s="27"/>
      <c r="V51" s="27"/>
      <c r="W51" s="27"/>
      <c r="X51" s="27"/>
      <c r="Y51" s="12"/>
    </row>
    <row r="52" spans="2:25" ht="15" hidden="1">
      <c r="B52" s="9"/>
      <c r="C52" s="10"/>
      <c r="D52" s="17"/>
      <c r="E52" s="27"/>
      <c r="F52" s="27"/>
      <c r="G52" s="27"/>
      <c r="H52" s="27"/>
      <c r="I52" s="27"/>
      <c r="J52" s="27"/>
      <c r="K52" s="27"/>
      <c r="L52" s="27"/>
      <c r="M52" s="27"/>
      <c r="N52" s="27"/>
      <c r="O52" s="27"/>
      <c r="P52" s="27"/>
      <c r="Q52" s="27"/>
      <c r="R52" s="27"/>
      <c r="S52" s="27"/>
      <c r="T52" s="27"/>
      <c r="U52" s="27"/>
      <c r="V52" s="27"/>
      <c r="W52" s="27"/>
      <c r="X52" s="27"/>
      <c r="Y52" s="12"/>
    </row>
    <row r="53" spans="2:25" ht="15" hidden="1">
      <c r="B53" s="9"/>
      <c r="C53" s="10"/>
      <c r="D53" s="17"/>
      <c r="E53" s="27"/>
      <c r="F53" s="27"/>
      <c r="G53" s="27"/>
      <c r="H53" s="27"/>
      <c r="I53" s="27"/>
      <c r="J53" s="27"/>
      <c r="K53" s="27"/>
      <c r="L53" s="27"/>
      <c r="M53" s="27"/>
      <c r="N53" s="27"/>
      <c r="O53" s="27"/>
      <c r="P53" s="27"/>
      <c r="Q53" s="27"/>
      <c r="R53" s="27"/>
      <c r="S53" s="27"/>
      <c r="T53" s="27"/>
      <c r="U53" s="27"/>
      <c r="V53" s="27"/>
      <c r="W53" s="27"/>
      <c r="X53" s="27"/>
      <c r="Y53" s="12"/>
    </row>
    <row r="54" spans="2:25" ht="15" hidden="1">
      <c r="B54" s="9"/>
      <c r="C54" s="10"/>
      <c r="D54" s="17"/>
      <c r="E54" s="27"/>
      <c r="F54" s="27"/>
      <c r="G54" s="27"/>
      <c r="H54" s="27"/>
      <c r="I54" s="27"/>
      <c r="J54" s="27"/>
      <c r="K54" s="27"/>
      <c r="L54" s="27"/>
      <c r="M54" s="27"/>
      <c r="N54" s="27"/>
      <c r="O54" s="27"/>
      <c r="P54" s="27"/>
      <c r="Q54" s="27"/>
      <c r="R54" s="27"/>
      <c r="S54" s="27"/>
      <c r="T54" s="27"/>
      <c r="U54" s="27"/>
      <c r="V54" s="27"/>
      <c r="W54" s="27"/>
      <c r="X54" s="27"/>
      <c r="Y54" s="12"/>
    </row>
    <row r="55" spans="2:25" ht="15" hidden="1">
      <c r="B55" s="9"/>
      <c r="C55" s="10"/>
      <c r="D55" s="17"/>
      <c r="E55" s="27"/>
      <c r="F55" s="27"/>
      <c r="G55" s="27"/>
      <c r="H55" s="27"/>
      <c r="I55" s="27"/>
      <c r="J55" s="27"/>
      <c r="K55" s="27"/>
      <c r="L55" s="27"/>
      <c r="M55" s="27"/>
      <c r="N55" s="27"/>
      <c r="O55" s="27"/>
      <c r="P55" s="27"/>
      <c r="Q55" s="27"/>
      <c r="R55" s="27"/>
      <c r="S55" s="27"/>
      <c r="T55" s="27"/>
      <c r="U55" s="27"/>
      <c r="V55" s="27"/>
      <c r="W55" s="27"/>
      <c r="X55" s="27"/>
      <c r="Y55" s="12"/>
    </row>
    <row r="56" spans="2:25" ht="25.5" customHeight="1" hidden="1">
      <c r="B56" s="9"/>
      <c r="C56" s="10"/>
      <c r="D56" s="15"/>
      <c r="E56" s="27"/>
      <c r="F56" s="27"/>
      <c r="G56" s="27"/>
      <c r="H56" s="27"/>
      <c r="I56" s="27"/>
      <c r="J56" s="27"/>
      <c r="K56" s="27"/>
      <c r="L56" s="27"/>
      <c r="M56" s="27"/>
      <c r="N56" s="27"/>
      <c r="O56" s="27"/>
      <c r="P56" s="27"/>
      <c r="Q56" s="27"/>
      <c r="R56" s="27"/>
      <c r="S56" s="27"/>
      <c r="T56" s="27"/>
      <c r="U56" s="27"/>
      <c r="V56" s="27"/>
      <c r="W56" s="27"/>
      <c r="X56" s="27"/>
      <c r="Y56" s="12"/>
    </row>
    <row r="57" spans="2:25" ht="15" hidden="1">
      <c r="B57" s="9"/>
      <c r="C57" s="10"/>
      <c r="D57" s="15"/>
      <c r="E57" s="27"/>
      <c r="F57" s="27"/>
      <c r="G57" s="27"/>
      <c r="H57" s="27"/>
      <c r="I57" s="27"/>
      <c r="J57" s="27"/>
      <c r="K57" s="27"/>
      <c r="L57" s="27"/>
      <c r="M57" s="27"/>
      <c r="N57" s="27"/>
      <c r="O57" s="27"/>
      <c r="P57" s="27"/>
      <c r="Q57" s="27"/>
      <c r="R57" s="27"/>
      <c r="S57" s="27"/>
      <c r="T57" s="27"/>
      <c r="U57" s="27"/>
      <c r="V57" s="27"/>
      <c r="W57" s="27"/>
      <c r="X57" s="27"/>
      <c r="Y57" s="12"/>
    </row>
    <row r="58" spans="2:25" ht="15" customHeight="1" hidden="1">
      <c r="B58" s="9"/>
      <c r="C58" s="10"/>
      <c r="D58" s="17"/>
      <c r="E58" s="28" t="s">
        <v>10</v>
      </c>
      <c r="F58" s="28"/>
      <c r="G58" s="28"/>
      <c r="H58" s="28"/>
      <c r="I58" s="28"/>
      <c r="J58" s="28"/>
      <c r="K58" s="28"/>
      <c r="L58" s="28"/>
      <c r="M58" s="28"/>
      <c r="N58" s="28"/>
      <c r="O58" s="28"/>
      <c r="P58" s="28"/>
      <c r="Q58" s="28"/>
      <c r="R58" s="28"/>
      <c r="S58" s="28"/>
      <c r="T58" s="28"/>
      <c r="U58" s="28"/>
      <c r="V58" s="5"/>
      <c r="W58" s="5"/>
      <c r="X58" s="5"/>
      <c r="Y58" s="12"/>
    </row>
    <row r="59" spans="2:25" ht="15" customHeight="1" hidden="1">
      <c r="B59" s="9"/>
      <c r="C59" s="10"/>
      <c r="D59" s="17"/>
      <c r="E59" s="29"/>
      <c r="F59" s="29"/>
      <c r="G59" s="29"/>
      <c r="H59" s="26"/>
      <c r="I59" s="26"/>
      <c r="J59" s="26"/>
      <c r="K59" s="26"/>
      <c r="L59" s="26"/>
      <c r="M59" s="26"/>
      <c r="N59" s="26"/>
      <c r="O59" s="26"/>
      <c r="P59" s="26"/>
      <c r="Q59" s="26"/>
      <c r="R59" s="26"/>
      <c r="S59" s="26"/>
      <c r="T59" s="26"/>
      <c r="U59" s="26"/>
      <c r="V59" s="26"/>
      <c r="W59" s="26"/>
      <c r="X59" s="26"/>
      <c r="Y59" s="12"/>
    </row>
    <row r="60" spans="2:25" ht="15" customHeight="1" hidden="1">
      <c r="B60" s="9"/>
      <c r="C60" s="10"/>
      <c r="D60" s="17"/>
      <c r="E60" s="30"/>
      <c r="F60" s="30"/>
      <c r="G60" s="30"/>
      <c r="H60" s="31"/>
      <c r="I60" s="31"/>
      <c r="J60" s="31"/>
      <c r="K60" s="31"/>
      <c r="L60" s="31"/>
      <c r="M60" s="31"/>
      <c r="N60" s="31"/>
      <c r="O60" s="31"/>
      <c r="P60" s="31"/>
      <c r="Q60" s="31"/>
      <c r="R60" s="31"/>
      <c r="S60" s="31"/>
      <c r="T60" s="31"/>
      <c r="U60" s="31"/>
      <c r="V60" s="31"/>
      <c r="W60" s="31"/>
      <c r="X60" s="31"/>
      <c r="Y60" s="12"/>
    </row>
    <row r="61" spans="2:25" ht="15" hidden="1">
      <c r="B61" s="9"/>
      <c r="C61" s="10"/>
      <c r="D61" s="17"/>
      <c r="E61" s="29"/>
      <c r="F61" s="31"/>
      <c r="G61" s="32"/>
      <c r="H61" s="31"/>
      <c r="I61" s="31"/>
      <c r="J61" s="31"/>
      <c r="K61" s="31"/>
      <c r="L61" s="31"/>
      <c r="M61" s="31"/>
      <c r="N61" s="31"/>
      <c r="O61" s="31"/>
      <c r="P61" s="31"/>
      <c r="Q61" s="31"/>
      <c r="R61" s="31"/>
      <c r="S61" s="31"/>
      <c r="T61" s="31"/>
      <c r="U61" s="31"/>
      <c r="V61" s="31"/>
      <c r="W61" s="31"/>
      <c r="X61" s="31"/>
      <c r="Y61" s="12"/>
    </row>
    <row r="62" spans="2:25" ht="27.75" customHeight="1" hidden="1">
      <c r="B62" s="9"/>
      <c r="C62" s="10"/>
      <c r="D62" s="17"/>
      <c r="E62" s="11"/>
      <c r="F62" s="11"/>
      <c r="G62" s="11"/>
      <c r="H62" s="11"/>
      <c r="I62" s="11"/>
      <c r="J62" s="11"/>
      <c r="K62" s="11"/>
      <c r="L62" s="11"/>
      <c r="M62" s="11"/>
      <c r="N62" s="11"/>
      <c r="O62" s="11"/>
      <c r="P62" s="11"/>
      <c r="Q62" s="11"/>
      <c r="R62" s="11"/>
      <c r="S62" s="11"/>
      <c r="T62" s="11"/>
      <c r="U62" s="11"/>
      <c r="V62" s="11"/>
      <c r="W62" s="11"/>
      <c r="X62" s="11"/>
      <c r="Y62" s="12"/>
    </row>
    <row r="63" spans="2:25" ht="15" hidden="1">
      <c r="B63" s="9"/>
      <c r="C63" s="10"/>
      <c r="D63" s="17"/>
      <c r="E63" s="11"/>
      <c r="F63" s="11"/>
      <c r="G63" s="11"/>
      <c r="H63" s="11"/>
      <c r="I63" s="11"/>
      <c r="J63" s="11"/>
      <c r="K63" s="11"/>
      <c r="L63" s="11"/>
      <c r="M63" s="11"/>
      <c r="N63" s="11"/>
      <c r="O63" s="11"/>
      <c r="P63" s="11"/>
      <c r="Q63" s="11"/>
      <c r="R63" s="11"/>
      <c r="S63" s="11"/>
      <c r="T63" s="11"/>
      <c r="U63" s="11"/>
      <c r="V63" s="11"/>
      <c r="W63" s="11"/>
      <c r="X63" s="11"/>
      <c r="Y63" s="12"/>
    </row>
    <row r="64" spans="2:25" ht="15" hidden="1">
      <c r="B64" s="9"/>
      <c r="C64" s="10"/>
      <c r="D64" s="17"/>
      <c r="E64" s="11"/>
      <c r="F64" s="11"/>
      <c r="G64" s="11"/>
      <c r="H64" s="11"/>
      <c r="I64" s="11"/>
      <c r="J64" s="11"/>
      <c r="K64" s="11"/>
      <c r="L64" s="11"/>
      <c r="M64" s="11"/>
      <c r="N64" s="11"/>
      <c r="O64" s="11"/>
      <c r="P64" s="11"/>
      <c r="Q64" s="11"/>
      <c r="R64" s="11"/>
      <c r="S64" s="11"/>
      <c r="T64" s="11"/>
      <c r="U64" s="11"/>
      <c r="V64" s="11"/>
      <c r="W64" s="11"/>
      <c r="X64" s="11"/>
      <c r="Y64" s="12"/>
    </row>
    <row r="65" spans="2:25" ht="15" hidden="1">
      <c r="B65" s="9"/>
      <c r="C65" s="10"/>
      <c r="D65" s="17"/>
      <c r="E65" s="11"/>
      <c r="F65" s="11"/>
      <c r="G65" s="11"/>
      <c r="H65" s="11"/>
      <c r="I65" s="11"/>
      <c r="J65" s="11"/>
      <c r="K65" s="11"/>
      <c r="L65" s="11"/>
      <c r="M65" s="11"/>
      <c r="N65" s="11"/>
      <c r="O65" s="11"/>
      <c r="P65" s="11"/>
      <c r="Q65" s="11"/>
      <c r="R65" s="11"/>
      <c r="S65" s="11"/>
      <c r="T65" s="11"/>
      <c r="U65" s="11"/>
      <c r="V65" s="11"/>
      <c r="W65" s="11"/>
      <c r="X65" s="11"/>
      <c r="Y65" s="12"/>
    </row>
    <row r="66" spans="2:25" ht="15" hidden="1">
      <c r="B66" s="9"/>
      <c r="C66" s="10"/>
      <c r="D66" s="17"/>
      <c r="E66" s="11"/>
      <c r="F66" s="11"/>
      <c r="G66" s="11"/>
      <c r="H66" s="11"/>
      <c r="I66" s="11"/>
      <c r="J66" s="11"/>
      <c r="K66" s="11"/>
      <c r="L66" s="11"/>
      <c r="M66" s="11"/>
      <c r="N66" s="11"/>
      <c r="O66" s="11"/>
      <c r="P66" s="11"/>
      <c r="Q66" s="11"/>
      <c r="R66" s="11"/>
      <c r="S66" s="11"/>
      <c r="T66" s="11"/>
      <c r="U66" s="11"/>
      <c r="V66" s="11"/>
      <c r="W66" s="11"/>
      <c r="X66" s="11"/>
      <c r="Y66" s="12"/>
    </row>
    <row r="67" spans="2:25" ht="15" hidden="1">
      <c r="B67" s="9"/>
      <c r="C67" s="10"/>
      <c r="D67" s="17"/>
      <c r="E67" s="11"/>
      <c r="F67" s="11"/>
      <c r="G67" s="11"/>
      <c r="H67" s="11"/>
      <c r="I67" s="11"/>
      <c r="J67" s="11"/>
      <c r="K67" s="11"/>
      <c r="L67" s="11"/>
      <c r="M67" s="11"/>
      <c r="N67" s="11"/>
      <c r="O67" s="11"/>
      <c r="P67" s="11"/>
      <c r="Q67" s="11"/>
      <c r="R67" s="11"/>
      <c r="S67" s="11"/>
      <c r="T67" s="11"/>
      <c r="U67" s="11"/>
      <c r="V67" s="11"/>
      <c r="W67" s="11"/>
      <c r="X67" s="11"/>
      <c r="Y67" s="12"/>
    </row>
    <row r="68" spans="2:25" ht="89.25" customHeight="1" hidden="1">
      <c r="B68" s="9"/>
      <c r="C68" s="10"/>
      <c r="D68" s="15"/>
      <c r="E68" s="16"/>
      <c r="F68" s="16"/>
      <c r="G68" s="16"/>
      <c r="H68" s="16"/>
      <c r="I68" s="16"/>
      <c r="J68" s="16"/>
      <c r="K68" s="16"/>
      <c r="L68" s="16"/>
      <c r="M68" s="16"/>
      <c r="N68" s="16"/>
      <c r="O68" s="16"/>
      <c r="P68" s="16"/>
      <c r="Q68" s="16"/>
      <c r="R68" s="16"/>
      <c r="S68" s="16"/>
      <c r="T68" s="16"/>
      <c r="U68" s="16"/>
      <c r="V68" s="16"/>
      <c r="W68" s="16"/>
      <c r="X68" s="16"/>
      <c r="Y68" s="12"/>
    </row>
    <row r="69" spans="2:25" ht="15" hidden="1">
      <c r="B69" s="9"/>
      <c r="C69" s="10"/>
      <c r="D69" s="15"/>
      <c r="E69" s="16"/>
      <c r="F69" s="16"/>
      <c r="G69" s="16"/>
      <c r="H69" s="16"/>
      <c r="I69" s="16"/>
      <c r="J69" s="16"/>
      <c r="K69" s="16"/>
      <c r="L69" s="16"/>
      <c r="M69" s="16"/>
      <c r="N69" s="16"/>
      <c r="O69" s="16"/>
      <c r="P69" s="16"/>
      <c r="Q69" s="16"/>
      <c r="R69" s="16"/>
      <c r="S69" s="16"/>
      <c r="T69" s="16"/>
      <c r="U69" s="16"/>
      <c r="V69" s="16"/>
      <c r="W69" s="16"/>
      <c r="X69" s="16"/>
      <c r="Y69" s="12"/>
    </row>
    <row r="70" spans="2:25" ht="15" hidden="1">
      <c r="B70" s="9"/>
      <c r="C70" s="10"/>
      <c r="D70" s="17"/>
      <c r="E70" s="28" t="s">
        <v>11</v>
      </c>
      <c r="F70" s="28"/>
      <c r="G70" s="28"/>
      <c r="H70" s="28"/>
      <c r="I70" s="28"/>
      <c r="J70" s="28"/>
      <c r="K70" s="28"/>
      <c r="L70" s="28"/>
      <c r="M70" s="28"/>
      <c r="N70" s="28"/>
      <c r="O70" s="28"/>
      <c r="P70" s="28"/>
      <c r="Q70" s="28"/>
      <c r="R70" s="28"/>
      <c r="S70" s="28"/>
      <c r="T70" s="28"/>
      <c r="U70" s="33"/>
      <c r="V70" s="33"/>
      <c r="W70" s="33"/>
      <c r="X70" s="33"/>
      <c r="Y70" s="12"/>
    </row>
    <row r="71" spans="2:25" ht="15" hidden="1">
      <c r="B71" s="9"/>
      <c r="C71" s="10"/>
      <c r="D71" s="17"/>
      <c r="E71" s="28" t="s">
        <v>12</v>
      </c>
      <c r="F71" s="28"/>
      <c r="G71" s="28"/>
      <c r="H71" s="28"/>
      <c r="I71" s="28"/>
      <c r="J71" s="28"/>
      <c r="K71" s="28"/>
      <c r="L71" s="28"/>
      <c r="M71" s="28"/>
      <c r="N71" s="28"/>
      <c r="O71" s="28"/>
      <c r="P71" s="28"/>
      <c r="Q71" s="28"/>
      <c r="R71" s="28"/>
      <c r="S71" s="28"/>
      <c r="T71" s="28"/>
      <c r="U71" s="34"/>
      <c r="V71" s="34"/>
      <c r="W71" s="34"/>
      <c r="X71" s="34"/>
      <c r="Y71" s="12"/>
    </row>
    <row r="72" spans="2:25" ht="40.5" customHeight="1" hidden="1">
      <c r="B72" s="9"/>
      <c r="C72" s="10"/>
      <c r="D72" s="17"/>
      <c r="E72" s="34"/>
      <c r="F72" s="34"/>
      <c r="G72" s="34"/>
      <c r="H72" s="34"/>
      <c r="I72" s="34"/>
      <c r="J72" s="34"/>
      <c r="K72" s="34"/>
      <c r="L72" s="34"/>
      <c r="M72" s="34"/>
      <c r="N72" s="34"/>
      <c r="O72" s="34"/>
      <c r="P72" s="34"/>
      <c r="Q72" s="34"/>
      <c r="R72" s="34"/>
      <c r="S72" s="34"/>
      <c r="T72" s="34"/>
      <c r="U72" s="34"/>
      <c r="V72" s="34"/>
      <c r="W72" s="34"/>
      <c r="X72" s="34"/>
      <c r="Y72" s="12"/>
    </row>
    <row r="73" spans="2:25" ht="63" customHeight="1" hidden="1">
      <c r="B73" s="9"/>
      <c r="C73" s="10"/>
      <c r="D73" s="17"/>
      <c r="E73" s="34"/>
      <c r="F73" s="34"/>
      <c r="G73" s="34"/>
      <c r="H73" s="34"/>
      <c r="I73" s="34"/>
      <c r="J73" s="34"/>
      <c r="K73" s="34"/>
      <c r="L73" s="34"/>
      <c r="M73" s="34"/>
      <c r="N73" s="34"/>
      <c r="O73" s="34"/>
      <c r="P73" s="34"/>
      <c r="Q73" s="34"/>
      <c r="R73" s="34"/>
      <c r="S73" s="34"/>
      <c r="T73" s="34"/>
      <c r="U73" s="34"/>
      <c r="V73" s="34"/>
      <c r="W73" s="34"/>
      <c r="X73" s="34"/>
      <c r="Y73" s="12"/>
    </row>
    <row r="74" spans="2:25" ht="30" customHeight="1" hidden="1">
      <c r="B74" s="9"/>
      <c r="C74" s="10"/>
      <c r="D74" s="17"/>
      <c r="E74" s="34"/>
      <c r="F74" s="34"/>
      <c r="G74" s="34"/>
      <c r="H74" s="34"/>
      <c r="I74" s="34"/>
      <c r="J74" s="34"/>
      <c r="K74" s="34"/>
      <c r="L74" s="34"/>
      <c r="M74" s="34"/>
      <c r="N74" s="34"/>
      <c r="O74" s="34"/>
      <c r="P74" s="34"/>
      <c r="Q74" s="34"/>
      <c r="R74" s="34"/>
      <c r="S74" s="34"/>
      <c r="T74" s="34"/>
      <c r="U74" s="34"/>
      <c r="V74" s="34"/>
      <c r="W74" s="34"/>
      <c r="X74" s="34"/>
      <c r="Y74" s="12"/>
    </row>
    <row r="75" spans="2:25" ht="30" customHeight="1" hidden="1">
      <c r="B75" s="9"/>
      <c r="C75" s="10"/>
      <c r="D75" s="17"/>
      <c r="E75" s="34"/>
      <c r="F75" s="34"/>
      <c r="G75" s="34"/>
      <c r="H75" s="34"/>
      <c r="I75" s="34"/>
      <c r="J75" s="34"/>
      <c r="K75" s="34"/>
      <c r="L75" s="34"/>
      <c r="M75" s="34"/>
      <c r="N75" s="34"/>
      <c r="O75" s="34"/>
      <c r="P75" s="34"/>
      <c r="Q75" s="34"/>
      <c r="R75" s="34"/>
      <c r="S75" s="34"/>
      <c r="T75" s="34"/>
      <c r="U75" s="34"/>
      <c r="V75" s="34"/>
      <c r="W75" s="34"/>
      <c r="X75" s="34"/>
      <c r="Y75" s="12"/>
    </row>
    <row r="76" spans="2:25" ht="15" hidden="1">
      <c r="B76" s="9"/>
      <c r="C76" s="10"/>
      <c r="D76" s="17"/>
      <c r="E76" s="34"/>
      <c r="F76" s="34"/>
      <c r="G76" s="34"/>
      <c r="H76" s="34"/>
      <c r="I76" s="34"/>
      <c r="J76" s="34"/>
      <c r="K76" s="34"/>
      <c r="L76" s="34"/>
      <c r="M76" s="34"/>
      <c r="N76" s="34"/>
      <c r="O76" s="34"/>
      <c r="P76" s="34"/>
      <c r="Q76" s="34"/>
      <c r="R76" s="34"/>
      <c r="S76" s="34"/>
      <c r="T76" s="34"/>
      <c r="U76" s="34"/>
      <c r="V76" s="34"/>
      <c r="W76" s="34"/>
      <c r="X76" s="34"/>
      <c r="Y76" s="12"/>
    </row>
    <row r="77" spans="2:25" ht="15" hidden="1">
      <c r="B77" s="9"/>
      <c r="C77" s="10"/>
      <c r="D77" s="17"/>
      <c r="E77" s="34"/>
      <c r="F77" s="34"/>
      <c r="G77" s="34"/>
      <c r="H77" s="34"/>
      <c r="I77" s="34"/>
      <c r="J77" s="34"/>
      <c r="K77" s="34"/>
      <c r="L77" s="34"/>
      <c r="M77" s="34"/>
      <c r="N77" s="34"/>
      <c r="O77" s="34"/>
      <c r="P77" s="34"/>
      <c r="Q77" s="34"/>
      <c r="R77" s="34"/>
      <c r="S77" s="34"/>
      <c r="T77" s="34"/>
      <c r="U77" s="34"/>
      <c r="V77" s="34"/>
      <c r="W77" s="34"/>
      <c r="X77" s="34"/>
      <c r="Y77" s="12"/>
    </row>
    <row r="78" spans="2:25" ht="8.25" customHeight="1" hidden="1">
      <c r="B78" s="9"/>
      <c r="C78" s="10"/>
      <c r="D78" s="17"/>
      <c r="E78" s="35"/>
      <c r="F78" s="35"/>
      <c r="G78" s="35"/>
      <c r="H78" s="35"/>
      <c r="I78" s="35"/>
      <c r="J78" s="35"/>
      <c r="K78" s="35"/>
      <c r="L78" s="35"/>
      <c r="M78" s="35"/>
      <c r="N78" s="35"/>
      <c r="O78" s="35"/>
      <c r="P78" s="35"/>
      <c r="Q78" s="35"/>
      <c r="R78" s="35"/>
      <c r="S78" s="35"/>
      <c r="T78" s="35"/>
      <c r="U78" s="35"/>
      <c r="V78" s="35"/>
      <c r="W78" s="35"/>
      <c r="X78" s="35"/>
      <c r="Y78" s="12"/>
    </row>
    <row r="79" spans="2:25" ht="21" customHeight="1" hidden="1">
      <c r="B79" s="9"/>
      <c r="C79" s="10"/>
      <c r="D79" s="17"/>
      <c r="E79" s="36"/>
      <c r="F79" s="36"/>
      <c r="G79" s="36"/>
      <c r="H79" s="36"/>
      <c r="I79" s="36"/>
      <c r="J79" s="36"/>
      <c r="K79" s="36"/>
      <c r="L79" s="36"/>
      <c r="M79" s="36"/>
      <c r="N79" s="36"/>
      <c r="O79" s="36"/>
      <c r="P79" s="36"/>
      <c r="Q79" s="36"/>
      <c r="R79" s="36"/>
      <c r="S79" s="36"/>
      <c r="T79" s="36"/>
      <c r="U79" s="36"/>
      <c r="V79" s="36"/>
      <c r="W79" s="36"/>
      <c r="X79" s="36"/>
      <c r="Y79" s="12"/>
    </row>
    <row r="80" spans="2:25" ht="14.25" customHeight="1" hidden="1">
      <c r="B80" s="9"/>
      <c r="C80" s="10"/>
      <c r="D80" s="17"/>
      <c r="E80" s="37"/>
      <c r="F80" s="37"/>
      <c r="G80" s="37"/>
      <c r="H80" s="37"/>
      <c r="Y80" s="12"/>
    </row>
    <row r="81" spans="2:25" ht="15" hidden="1">
      <c r="B81" s="9"/>
      <c r="C81" s="10"/>
      <c r="D81" s="17"/>
      <c r="E81" s="28" t="s">
        <v>10</v>
      </c>
      <c r="F81" s="28"/>
      <c r="G81" s="28"/>
      <c r="H81" s="28"/>
      <c r="I81" s="28"/>
      <c r="J81" s="28"/>
      <c r="K81" s="28"/>
      <c r="L81" s="28"/>
      <c r="M81" s="28"/>
      <c r="N81" s="28"/>
      <c r="O81" s="28"/>
      <c r="P81" s="28"/>
      <c r="Q81" s="28"/>
      <c r="R81" s="28"/>
      <c r="S81" s="28"/>
      <c r="T81" s="28"/>
      <c r="U81" s="28"/>
      <c r="V81" s="5"/>
      <c r="W81" s="5"/>
      <c r="X81" s="5"/>
      <c r="Y81" s="12"/>
    </row>
    <row r="82" spans="2:25" ht="15" customHeight="1" hidden="1">
      <c r="B82" s="9"/>
      <c r="C82" s="10"/>
      <c r="D82" s="17"/>
      <c r="E82" s="30"/>
      <c r="F82" s="30"/>
      <c r="G82" s="30"/>
      <c r="H82" s="26"/>
      <c r="I82" s="26"/>
      <c r="J82" s="26"/>
      <c r="K82" s="26"/>
      <c r="L82" s="26"/>
      <c r="M82" s="26"/>
      <c r="N82" s="26"/>
      <c r="O82" s="26"/>
      <c r="P82" s="26"/>
      <c r="Q82" s="26"/>
      <c r="R82" s="26"/>
      <c r="S82" s="26"/>
      <c r="T82" s="26"/>
      <c r="U82" s="26"/>
      <c r="V82" s="26"/>
      <c r="W82" s="26"/>
      <c r="X82" s="26"/>
      <c r="Y82" s="12"/>
    </row>
    <row r="83" spans="2:25" ht="15" customHeight="1" hidden="1">
      <c r="B83" s="9"/>
      <c r="C83" s="10"/>
      <c r="D83" s="17"/>
      <c r="Y83" s="12"/>
    </row>
    <row r="84" spans="2:25" ht="15" customHeight="1" hidden="1">
      <c r="B84" s="9"/>
      <c r="C84" s="10"/>
      <c r="D84" s="17"/>
      <c r="E84" s="29"/>
      <c r="F84" s="31"/>
      <c r="G84" s="32"/>
      <c r="H84" s="31"/>
      <c r="I84" s="31"/>
      <c r="J84" s="31"/>
      <c r="K84" s="31"/>
      <c r="L84" s="31"/>
      <c r="M84" s="31"/>
      <c r="N84" s="31"/>
      <c r="O84" s="31"/>
      <c r="P84" s="31"/>
      <c r="Q84" s="31"/>
      <c r="R84" s="31"/>
      <c r="S84" s="31"/>
      <c r="T84" s="31"/>
      <c r="U84" s="31"/>
      <c r="V84" s="31"/>
      <c r="W84" s="31"/>
      <c r="X84" s="31"/>
      <c r="Y84" s="12"/>
    </row>
    <row r="85" spans="2:25" ht="15" hidden="1">
      <c r="B85" s="9"/>
      <c r="C85" s="10"/>
      <c r="D85" s="17"/>
      <c r="E85" s="11"/>
      <c r="F85" s="11"/>
      <c r="G85" s="11"/>
      <c r="H85" s="38"/>
      <c r="I85" s="38"/>
      <c r="J85" s="38"/>
      <c r="K85" s="38"/>
      <c r="L85" s="38"/>
      <c r="M85" s="38"/>
      <c r="N85" s="38"/>
      <c r="O85" s="38"/>
      <c r="P85" s="38"/>
      <c r="Q85" s="38"/>
      <c r="R85" s="38"/>
      <c r="S85" s="38"/>
      <c r="T85" s="38"/>
      <c r="U85" s="38"/>
      <c r="V85" s="38"/>
      <c r="W85" s="11"/>
      <c r="X85" s="11"/>
      <c r="Y85" s="12"/>
    </row>
    <row r="86" spans="2:25" ht="15" hidden="1">
      <c r="B86" s="9"/>
      <c r="C86" s="10"/>
      <c r="D86" s="17"/>
      <c r="E86" s="11"/>
      <c r="F86" s="11"/>
      <c r="G86" s="11"/>
      <c r="H86" s="11"/>
      <c r="I86" s="11"/>
      <c r="J86" s="11"/>
      <c r="K86" s="11"/>
      <c r="L86" s="11"/>
      <c r="M86" s="11"/>
      <c r="N86" s="11"/>
      <c r="O86" s="11"/>
      <c r="P86" s="11"/>
      <c r="Q86" s="11"/>
      <c r="R86" s="11"/>
      <c r="S86" s="11"/>
      <c r="T86" s="11"/>
      <c r="U86" s="11"/>
      <c r="V86" s="11"/>
      <c r="W86" s="11"/>
      <c r="X86" s="11"/>
      <c r="Y86" s="12"/>
    </row>
    <row r="87" spans="2:25" ht="15" hidden="1">
      <c r="B87" s="9"/>
      <c r="C87" s="10"/>
      <c r="D87" s="17"/>
      <c r="E87" s="11"/>
      <c r="F87" s="11"/>
      <c r="G87" s="11"/>
      <c r="H87" s="11"/>
      <c r="I87" s="11"/>
      <c r="J87" s="11"/>
      <c r="K87" s="11"/>
      <c r="L87" s="11"/>
      <c r="M87" s="11"/>
      <c r="N87" s="11"/>
      <c r="O87" s="11"/>
      <c r="P87" s="11"/>
      <c r="Q87" s="11"/>
      <c r="R87" s="11"/>
      <c r="S87" s="11"/>
      <c r="T87" s="11"/>
      <c r="U87" s="11"/>
      <c r="V87" s="11"/>
      <c r="W87" s="11"/>
      <c r="X87" s="11"/>
      <c r="Y87" s="12"/>
    </row>
    <row r="88" spans="2:25" ht="15" hidden="1">
      <c r="B88" s="9"/>
      <c r="C88" s="10"/>
      <c r="D88" s="17"/>
      <c r="E88" s="11"/>
      <c r="F88" s="11"/>
      <c r="G88" s="11"/>
      <c r="H88" s="11"/>
      <c r="I88" s="11"/>
      <c r="J88" s="11"/>
      <c r="K88" s="11"/>
      <c r="L88" s="11"/>
      <c r="M88" s="11"/>
      <c r="N88" s="11"/>
      <c r="O88" s="11"/>
      <c r="P88" s="11"/>
      <c r="Q88" s="11"/>
      <c r="R88" s="11"/>
      <c r="S88" s="11"/>
      <c r="T88" s="11"/>
      <c r="U88" s="11"/>
      <c r="V88" s="11"/>
      <c r="W88" s="11"/>
      <c r="X88" s="11"/>
      <c r="Y88" s="12"/>
    </row>
    <row r="89" spans="2:25" ht="15" hidden="1">
      <c r="B89" s="9"/>
      <c r="C89" s="10"/>
      <c r="D89" s="17"/>
      <c r="E89" s="11"/>
      <c r="F89" s="11"/>
      <c r="G89" s="11"/>
      <c r="H89" s="11"/>
      <c r="I89" s="11"/>
      <c r="J89" s="11"/>
      <c r="K89" s="11"/>
      <c r="L89" s="11"/>
      <c r="M89" s="11"/>
      <c r="N89" s="11"/>
      <c r="O89" s="11"/>
      <c r="P89" s="11"/>
      <c r="Q89" s="11"/>
      <c r="R89" s="11"/>
      <c r="S89" s="11"/>
      <c r="T89" s="11"/>
      <c r="U89" s="11"/>
      <c r="V89" s="11"/>
      <c r="W89" s="11"/>
      <c r="X89" s="11"/>
      <c r="Y89" s="12"/>
    </row>
    <row r="90" spans="2:25" ht="15" hidden="1">
      <c r="B90" s="9"/>
      <c r="C90" s="10"/>
      <c r="D90" s="17"/>
      <c r="E90" s="11"/>
      <c r="F90" s="11"/>
      <c r="G90" s="11"/>
      <c r="H90" s="11"/>
      <c r="I90" s="11"/>
      <c r="J90" s="11"/>
      <c r="K90" s="11"/>
      <c r="L90" s="11"/>
      <c r="M90" s="11"/>
      <c r="N90" s="11"/>
      <c r="O90" s="11"/>
      <c r="P90" s="11"/>
      <c r="Q90" s="11"/>
      <c r="R90" s="11"/>
      <c r="S90" s="11"/>
      <c r="T90" s="11"/>
      <c r="U90" s="11"/>
      <c r="V90" s="11"/>
      <c r="W90" s="11"/>
      <c r="X90" s="11"/>
      <c r="Y90" s="12"/>
    </row>
    <row r="91" spans="2:25" ht="15" hidden="1">
      <c r="B91" s="9"/>
      <c r="C91" s="10"/>
      <c r="D91" s="17"/>
      <c r="E91" s="11"/>
      <c r="F91" s="11"/>
      <c r="G91" s="11"/>
      <c r="H91" s="11"/>
      <c r="I91" s="11"/>
      <c r="J91" s="11"/>
      <c r="K91" s="11"/>
      <c r="L91" s="11"/>
      <c r="M91" s="11"/>
      <c r="N91" s="11"/>
      <c r="O91" s="11"/>
      <c r="P91" s="11"/>
      <c r="Q91" s="11"/>
      <c r="R91" s="11"/>
      <c r="S91" s="11"/>
      <c r="T91" s="11"/>
      <c r="U91" s="11"/>
      <c r="V91" s="11"/>
      <c r="W91" s="11"/>
      <c r="X91" s="11"/>
      <c r="Y91" s="12"/>
    </row>
    <row r="92" spans="2:25" ht="15" hidden="1">
      <c r="B92" s="9"/>
      <c r="C92" s="10"/>
      <c r="D92" s="17"/>
      <c r="E92" s="11"/>
      <c r="F92" s="11"/>
      <c r="G92" s="11"/>
      <c r="H92" s="11"/>
      <c r="I92" s="11"/>
      <c r="J92" s="11"/>
      <c r="K92" s="11"/>
      <c r="L92" s="11"/>
      <c r="M92" s="11"/>
      <c r="N92" s="11"/>
      <c r="O92" s="11"/>
      <c r="P92" s="11"/>
      <c r="Q92" s="11"/>
      <c r="R92" s="11"/>
      <c r="S92" s="11"/>
      <c r="T92" s="11"/>
      <c r="U92" s="11"/>
      <c r="V92" s="11"/>
      <c r="W92" s="11"/>
      <c r="X92" s="11"/>
      <c r="Y92" s="12"/>
    </row>
    <row r="93" spans="2:25" ht="15" hidden="1">
      <c r="B93" s="9"/>
      <c r="C93" s="10"/>
      <c r="D93" s="17"/>
      <c r="E93" s="11"/>
      <c r="F93" s="11"/>
      <c r="G93" s="11"/>
      <c r="H93" s="11"/>
      <c r="I93" s="11"/>
      <c r="J93" s="11"/>
      <c r="K93" s="11"/>
      <c r="L93" s="11"/>
      <c r="M93" s="11"/>
      <c r="N93" s="11"/>
      <c r="O93" s="11"/>
      <c r="P93" s="11"/>
      <c r="Q93" s="11"/>
      <c r="R93" s="11"/>
      <c r="S93" s="11"/>
      <c r="T93" s="11"/>
      <c r="U93" s="11"/>
      <c r="V93" s="11"/>
      <c r="W93" s="11"/>
      <c r="X93" s="11"/>
      <c r="Y93" s="12"/>
    </row>
    <row r="94" spans="2:25" ht="15" hidden="1">
      <c r="B94" s="9"/>
      <c r="C94" s="10"/>
      <c r="D94" s="17"/>
      <c r="E94" s="11"/>
      <c r="F94" s="11"/>
      <c r="G94" s="11"/>
      <c r="H94" s="11"/>
      <c r="I94" s="11"/>
      <c r="J94" s="11"/>
      <c r="K94" s="11"/>
      <c r="L94" s="11"/>
      <c r="M94" s="11"/>
      <c r="N94" s="11"/>
      <c r="O94" s="11"/>
      <c r="P94" s="11"/>
      <c r="Q94" s="11"/>
      <c r="R94" s="11"/>
      <c r="S94" s="11"/>
      <c r="T94" s="11"/>
      <c r="U94" s="11"/>
      <c r="V94" s="11"/>
      <c r="W94" s="11"/>
      <c r="X94" s="11"/>
      <c r="Y94" s="12"/>
    </row>
    <row r="95" spans="2:25" ht="15" hidden="1">
      <c r="B95" s="9"/>
      <c r="C95" s="10"/>
      <c r="D95" s="17"/>
      <c r="E95" s="11"/>
      <c r="F95" s="11"/>
      <c r="G95" s="11"/>
      <c r="H95" s="11"/>
      <c r="I95" s="11"/>
      <c r="J95" s="11"/>
      <c r="K95" s="11"/>
      <c r="L95" s="11"/>
      <c r="M95" s="11"/>
      <c r="N95" s="11"/>
      <c r="O95" s="11"/>
      <c r="P95" s="11"/>
      <c r="Q95" s="11"/>
      <c r="R95" s="11"/>
      <c r="S95" s="11"/>
      <c r="T95" s="11"/>
      <c r="U95" s="11"/>
      <c r="V95" s="11"/>
      <c r="W95" s="11"/>
      <c r="X95" s="11"/>
      <c r="Y95" s="12"/>
    </row>
    <row r="96" spans="2:25" ht="27" customHeight="1" hidden="1">
      <c r="B96" s="9"/>
      <c r="C96" s="10"/>
      <c r="D96" s="15"/>
      <c r="E96" s="16"/>
      <c r="F96" s="16"/>
      <c r="G96" s="16"/>
      <c r="H96" s="16"/>
      <c r="I96" s="16"/>
      <c r="J96" s="16"/>
      <c r="K96" s="16"/>
      <c r="L96" s="16"/>
      <c r="M96" s="16"/>
      <c r="N96" s="16"/>
      <c r="O96" s="16"/>
      <c r="P96" s="16"/>
      <c r="Q96" s="16"/>
      <c r="R96" s="16"/>
      <c r="S96" s="16"/>
      <c r="T96" s="16"/>
      <c r="U96" s="16"/>
      <c r="V96" s="16"/>
      <c r="W96" s="16"/>
      <c r="X96" s="16"/>
      <c r="Y96" s="12"/>
    </row>
    <row r="97" spans="2:25" ht="15" hidden="1">
      <c r="B97" s="9"/>
      <c r="C97" s="10"/>
      <c r="D97" s="15"/>
      <c r="E97" s="16"/>
      <c r="F97" s="16"/>
      <c r="G97" s="16"/>
      <c r="H97" s="16"/>
      <c r="I97" s="16"/>
      <c r="J97" s="16"/>
      <c r="K97" s="16"/>
      <c r="L97" s="16"/>
      <c r="M97" s="16"/>
      <c r="N97" s="16"/>
      <c r="O97" s="16"/>
      <c r="P97" s="16"/>
      <c r="Q97" s="16"/>
      <c r="R97" s="16"/>
      <c r="S97" s="16"/>
      <c r="T97" s="16"/>
      <c r="U97" s="16"/>
      <c r="V97" s="16"/>
      <c r="W97" s="16"/>
      <c r="X97" s="16"/>
      <c r="Y97" s="12"/>
    </row>
    <row r="98" spans="2:25" ht="25.5" customHeight="1" hidden="1">
      <c r="B98" s="9"/>
      <c r="C98" s="10"/>
      <c r="D98" s="17"/>
      <c r="E98" s="39" t="s">
        <v>13</v>
      </c>
      <c r="F98" s="39"/>
      <c r="G98" s="39"/>
      <c r="H98" s="39"/>
      <c r="I98" s="39"/>
      <c r="J98" s="39"/>
      <c r="K98" s="39"/>
      <c r="L98" s="39"/>
      <c r="M98" s="39"/>
      <c r="N98" s="39"/>
      <c r="O98" s="39"/>
      <c r="P98" s="39"/>
      <c r="Q98" s="39"/>
      <c r="R98" s="39"/>
      <c r="S98" s="39"/>
      <c r="T98" s="39"/>
      <c r="U98" s="39"/>
      <c r="V98" s="39"/>
      <c r="W98" s="39"/>
      <c r="X98" s="39"/>
      <c r="Y98" s="12"/>
    </row>
    <row r="99" spans="2:25" ht="15" customHeight="1" hidden="1">
      <c r="B99" s="9"/>
      <c r="C99" s="10"/>
      <c r="D99" s="17"/>
      <c r="E99" s="11"/>
      <c r="F99" s="11"/>
      <c r="G99" s="11"/>
      <c r="H99" s="40"/>
      <c r="I99" s="40"/>
      <c r="J99" s="40"/>
      <c r="K99" s="40"/>
      <c r="L99" s="40"/>
      <c r="M99" s="40"/>
      <c r="N99" s="40"/>
      <c r="O99" s="41"/>
      <c r="P99" s="41"/>
      <c r="Q99" s="41"/>
      <c r="R99" s="41"/>
      <c r="S99" s="41"/>
      <c r="T99" s="41"/>
      <c r="U99" s="11"/>
      <c r="V99" s="11"/>
      <c r="W99" s="11"/>
      <c r="X99" s="11"/>
      <c r="Y99" s="12"/>
    </row>
    <row r="100" spans="2:27" ht="15" customHeight="1" hidden="1">
      <c r="B100" s="9"/>
      <c r="C100" s="10"/>
      <c r="D100" s="17"/>
      <c r="E100" s="42"/>
      <c r="F100" s="43" t="s">
        <v>14</v>
      </c>
      <c r="G100" s="43"/>
      <c r="H100" s="43"/>
      <c r="I100" s="43"/>
      <c r="J100" s="43"/>
      <c r="K100" s="43"/>
      <c r="L100" s="43"/>
      <c r="M100" s="43"/>
      <c r="N100" s="43"/>
      <c r="O100" s="43"/>
      <c r="P100" s="43"/>
      <c r="Q100" s="43"/>
      <c r="R100" s="43"/>
      <c r="S100" s="43"/>
      <c r="T100" s="41"/>
      <c r="U100" s="11"/>
      <c r="V100" s="11"/>
      <c r="W100" s="11"/>
      <c r="X100" s="11"/>
      <c r="Y100" s="12"/>
      <c r="AA100" s="3" t="s">
        <v>15</v>
      </c>
    </row>
    <row r="101" spans="2:25" ht="15" customHeight="1" hidden="1">
      <c r="B101" s="9"/>
      <c r="C101" s="10"/>
      <c r="D101" s="17"/>
      <c r="E101" s="11"/>
      <c r="F101" s="11"/>
      <c r="G101" s="11"/>
      <c r="H101" s="40"/>
      <c r="I101" s="40"/>
      <c r="J101" s="40"/>
      <c r="K101" s="40"/>
      <c r="L101" s="40"/>
      <c r="M101" s="40"/>
      <c r="N101" s="40"/>
      <c r="O101" s="41"/>
      <c r="P101" s="41"/>
      <c r="Q101" s="41"/>
      <c r="R101" s="41"/>
      <c r="S101" s="41"/>
      <c r="T101" s="41"/>
      <c r="U101" s="11"/>
      <c r="V101" s="11"/>
      <c r="W101" s="11"/>
      <c r="X101" s="11"/>
      <c r="Y101" s="12"/>
    </row>
    <row r="102" spans="2:25" ht="15" customHeight="1" hidden="1">
      <c r="B102" s="9"/>
      <c r="C102" s="10"/>
      <c r="D102" s="17"/>
      <c r="E102" s="11"/>
      <c r="F102" s="43" t="s">
        <v>16</v>
      </c>
      <c r="G102" s="43"/>
      <c r="H102" s="43"/>
      <c r="I102" s="43"/>
      <c r="J102" s="43"/>
      <c r="K102" s="43"/>
      <c r="L102" s="43"/>
      <c r="M102" s="43"/>
      <c r="N102" s="43"/>
      <c r="O102" s="43"/>
      <c r="P102" s="43"/>
      <c r="Q102" s="43"/>
      <c r="R102" s="43"/>
      <c r="S102" s="43"/>
      <c r="T102" s="43"/>
      <c r="U102" s="43"/>
      <c r="V102" s="43"/>
      <c r="W102" s="43"/>
      <c r="X102" s="43"/>
      <c r="Y102" s="12"/>
    </row>
    <row r="103" spans="2:25" ht="15" hidden="1">
      <c r="B103" s="9"/>
      <c r="C103" s="10"/>
      <c r="D103" s="17"/>
      <c r="E103" s="11"/>
      <c r="F103" s="11"/>
      <c r="G103" s="11"/>
      <c r="H103" s="11"/>
      <c r="I103" s="11"/>
      <c r="J103" s="11"/>
      <c r="K103" s="11"/>
      <c r="L103" s="11"/>
      <c r="M103" s="11"/>
      <c r="N103" s="11"/>
      <c r="O103" s="11"/>
      <c r="P103" s="11"/>
      <c r="Q103" s="11"/>
      <c r="R103" s="11"/>
      <c r="S103" s="11"/>
      <c r="T103" s="11"/>
      <c r="U103" s="11"/>
      <c r="V103" s="11"/>
      <c r="W103" s="11"/>
      <c r="X103" s="11"/>
      <c r="Y103" s="12"/>
    </row>
    <row r="104" spans="2:25" ht="15" hidden="1">
      <c r="B104" s="9"/>
      <c r="C104" s="10"/>
      <c r="D104" s="17"/>
      <c r="E104" s="11"/>
      <c r="F104" s="11"/>
      <c r="G104" s="11"/>
      <c r="H104" s="11"/>
      <c r="I104" s="11"/>
      <c r="J104" s="11"/>
      <c r="K104" s="11"/>
      <c r="L104" s="11"/>
      <c r="M104" s="11"/>
      <c r="N104" s="11"/>
      <c r="O104" s="11"/>
      <c r="P104" s="11"/>
      <c r="Q104" s="11"/>
      <c r="R104" s="11"/>
      <c r="S104" s="11"/>
      <c r="T104" s="11"/>
      <c r="U104" s="11"/>
      <c r="V104" s="11"/>
      <c r="W104" s="11"/>
      <c r="X104" s="11"/>
      <c r="Y104" s="12"/>
    </row>
    <row r="105" spans="2:25" ht="15" hidden="1">
      <c r="B105" s="9"/>
      <c r="C105" s="10"/>
      <c r="D105" s="17"/>
      <c r="E105" s="11"/>
      <c r="F105" s="11"/>
      <c r="G105" s="11"/>
      <c r="H105" s="11"/>
      <c r="I105" s="11"/>
      <c r="J105" s="11"/>
      <c r="K105" s="11"/>
      <c r="L105" s="11"/>
      <c r="M105" s="11"/>
      <c r="N105" s="11"/>
      <c r="O105" s="11"/>
      <c r="P105" s="11"/>
      <c r="Q105" s="11"/>
      <c r="R105" s="11"/>
      <c r="S105" s="11"/>
      <c r="T105" s="11"/>
      <c r="U105" s="11"/>
      <c r="V105" s="11"/>
      <c r="W105" s="11"/>
      <c r="X105" s="11"/>
      <c r="Y105" s="12"/>
    </row>
    <row r="106" spans="2:25" ht="15" hidden="1">
      <c r="B106" s="9"/>
      <c r="C106" s="10"/>
      <c r="D106" s="17"/>
      <c r="E106" s="11"/>
      <c r="F106" s="11"/>
      <c r="G106" s="11"/>
      <c r="H106" s="11"/>
      <c r="I106" s="11"/>
      <c r="J106" s="11"/>
      <c r="K106" s="11"/>
      <c r="L106" s="11"/>
      <c r="M106" s="11"/>
      <c r="N106" s="11"/>
      <c r="O106" s="11"/>
      <c r="P106" s="11"/>
      <c r="Q106" s="11"/>
      <c r="R106" s="11"/>
      <c r="S106" s="11"/>
      <c r="T106" s="11"/>
      <c r="U106" s="11"/>
      <c r="V106" s="11"/>
      <c r="W106" s="11"/>
      <c r="X106" s="11"/>
      <c r="Y106" s="12"/>
    </row>
    <row r="107" spans="2:25" ht="15" hidden="1">
      <c r="B107" s="9"/>
      <c r="C107" s="10"/>
      <c r="D107" s="17"/>
      <c r="E107" s="11"/>
      <c r="F107" s="11"/>
      <c r="G107" s="11"/>
      <c r="H107" s="11"/>
      <c r="I107" s="11"/>
      <c r="J107" s="11"/>
      <c r="K107" s="11"/>
      <c r="L107" s="11"/>
      <c r="M107" s="11"/>
      <c r="N107" s="11"/>
      <c r="O107" s="11"/>
      <c r="P107" s="11"/>
      <c r="Q107" s="11"/>
      <c r="R107" s="11"/>
      <c r="S107" s="11"/>
      <c r="T107" s="11"/>
      <c r="U107" s="11"/>
      <c r="V107" s="11"/>
      <c r="W107" s="11"/>
      <c r="X107" s="11"/>
      <c r="Y107" s="12"/>
    </row>
    <row r="108" spans="2:25" ht="15" hidden="1">
      <c r="B108" s="9"/>
      <c r="C108" s="10"/>
      <c r="D108" s="17"/>
      <c r="E108" s="11"/>
      <c r="F108" s="11"/>
      <c r="G108" s="11"/>
      <c r="H108" s="11"/>
      <c r="I108" s="11"/>
      <c r="J108" s="11"/>
      <c r="K108" s="11"/>
      <c r="L108" s="11"/>
      <c r="M108" s="11"/>
      <c r="N108" s="11"/>
      <c r="O108" s="11"/>
      <c r="P108" s="11"/>
      <c r="Q108" s="11"/>
      <c r="R108" s="11"/>
      <c r="S108" s="11"/>
      <c r="T108" s="11"/>
      <c r="U108" s="11"/>
      <c r="V108" s="11"/>
      <c r="W108" s="11"/>
      <c r="X108" s="11"/>
      <c r="Y108" s="12"/>
    </row>
    <row r="109" spans="2:25" ht="15" hidden="1">
      <c r="B109" s="9"/>
      <c r="C109" s="10"/>
      <c r="D109" s="17"/>
      <c r="E109" s="11"/>
      <c r="F109" s="11"/>
      <c r="G109" s="11"/>
      <c r="H109" s="11"/>
      <c r="I109" s="11"/>
      <c r="J109" s="11"/>
      <c r="K109" s="11"/>
      <c r="L109" s="11"/>
      <c r="M109" s="11"/>
      <c r="N109" s="11"/>
      <c r="O109" s="11"/>
      <c r="P109" s="11"/>
      <c r="Q109" s="11"/>
      <c r="R109" s="11"/>
      <c r="S109" s="11"/>
      <c r="T109" s="11"/>
      <c r="U109" s="11"/>
      <c r="V109" s="11"/>
      <c r="W109" s="11"/>
      <c r="X109" s="11"/>
      <c r="Y109" s="12"/>
    </row>
    <row r="110" spans="2:25" ht="15" hidden="1">
      <c r="B110" s="9"/>
      <c r="C110" s="10"/>
      <c r="D110" s="17"/>
      <c r="E110" s="11"/>
      <c r="F110" s="11"/>
      <c r="G110" s="11"/>
      <c r="H110" s="11"/>
      <c r="I110" s="11"/>
      <c r="J110" s="11"/>
      <c r="K110" s="11"/>
      <c r="L110" s="11"/>
      <c r="M110" s="11"/>
      <c r="N110" s="11"/>
      <c r="O110" s="11"/>
      <c r="P110" s="11"/>
      <c r="Q110" s="11"/>
      <c r="R110" s="11"/>
      <c r="S110" s="11"/>
      <c r="T110" s="11"/>
      <c r="U110" s="11"/>
      <c r="V110" s="11"/>
      <c r="W110" s="11"/>
      <c r="X110" s="11"/>
      <c r="Y110" s="12"/>
    </row>
    <row r="111" spans="2:25" ht="30" customHeight="1" hidden="1">
      <c r="B111" s="9"/>
      <c r="C111" s="10"/>
      <c r="D111" s="17"/>
      <c r="E111" s="11"/>
      <c r="F111" s="11"/>
      <c r="G111" s="11"/>
      <c r="H111" s="11"/>
      <c r="I111" s="11"/>
      <c r="J111" s="11"/>
      <c r="K111" s="11"/>
      <c r="L111" s="11"/>
      <c r="M111" s="11"/>
      <c r="N111" s="11"/>
      <c r="O111" s="11"/>
      <c r="P111" s="11"/>
      <c r="Q111" s="11"/>
      <c r="R111" s="11"/>
      <c r="S111" s="11"/>
      <c r="T111" s="11"/>
      <c r="U111" s="11"/>
      <c r="V111" s="11"/>
      <c r="W111" s="11"/>
      <c r="X111" s="11"/>
      <c r="Y111" s="12"/>
    </row>
    <row r="112" spans="2:25" ht="31.5" customHeight="1" hidden="1">
      <c r="B112" s="9"/>
      <c r="C112" s="10"/>
      <c r="D112" s="17"/>
      <c r="E112" s="11"/>
      <c r="F112" s="11"/>
      <c r="G112" s="11"/>
      <c r="H112" s="11"/>
      <c r="I112" s="11"/>
      <c r="J112" s="11"/>
      <c r="K112" s="11"/>
      <c r="L112" s="11"/>
      <c r="M112" s="11"/>
      <c r="N112" s="11"/>
      <c r="O112" s="11"/>
      <c r="P112" s="11"/>
      <c r="Q112" s="11"/>
      <c r="R112" s="11"/>
      <c r="S112" s="11"/>
      <c r="T112" s="11"/>
      <c r="U112" s="11"/>
      <c r="V112" s="11"/>
      <c r="W112" s="11"/>
      <c r="X112" s="11"/>
      <c r="Y112" s="12"/>
    </row>
    <row r="113" spans="2:25" ht="15" customHeight="1">
      <c r="B113" s="44"/>
      <c r="C113" s="45"/>
      <c r="D113" s="46"/>
      <c r="E113" s="47"/>
      <c r="F113" s="47"/>
      <c r="G113" s="47"/>
      <c r="H113" s="47"/>
      <c r="I113" s="47"/>
      <c r="J113" s="47"/>
      <c r="K113" s="47"/>
      <c r="L113" s="47"/>
      <c r="M113" s="47"/>
      <c r="N113" s="47"/>
      <c r="O113" s="47"/>
      <c r="P113" s="47"/>
      <c r="Q113" s="47"/>
      <c r="R113" s="47"/>
      <c r="S113" s="47"/>
      <c r="T113" s="47"/>
      <c r="U113" s="47"/>
      <c r="V113" s="47"/>
      <c r="W113" s="47"/>
      <c r="X113" s="47"/>
      <c r="Y113" s="48"/>
    </row>
    <row r="115" ht="11.25"/>
    <row r="116" ht="11.25"/>
    <row r="117" ht="11.25"/>
    <row r="118" ht="11.25"/>
    <row r="119" ht="11.25"/>
    <row r="120" ht="11.25"/>
  </sheetData>
  <sheetProtection sheet="1" formatColumns="0" formatRows="0"/>
  <mergeCells count="28">
    <mergeCell ref="B2:G2"/>
    <mergeCell ref="B3:C3"/>
    <mergeCell ref="B5:Y5"/>
    <mergeCell ref="E7:X19"/>
    <mergeCell ref="F21:M21"/>
    <mergeCell ref="P21:X21"/>
    <mergeCell ref="F22:M22"/>
    <mergeCell ref="P22:X22"/>
    <mergeCell ref="P23:W23"/>
    <mergeCell ref="E35:X39"/>
    <mergeCell ref="E40:X40"/>
    <mergeCell ref="E41:X45"/>
    <mergeCell ref="E46:X57"/>
    <mergeCell ref="E58:U58"/>
    <mergeCell ref="E59:G59"/>
    <mergeCell ref="H59:X59"/>
    <mergeCell ref="E60:G60"/>
    <mergeCell ref="H60:X60"/>
    <mergeCell ref="H61:X61"/>
    <mergeCell ref="E70:T70"/>
    <mergeCell ref="E71:T71"/>
    <mergeCell ref="E81:U81"/>
    <mergeCell ref="E82:G82"/>
    <mergeCell ref="H82:X82"/>
    <mergeCell ref="H84:X84"/>
    <mergeCell ref="E98:X98"/>
    <mergeCell ref="F100:S100"/>
    <mergeCell ref="F102:X102"/>
  </mergeCells>
  <hyperlinks>
    <hyperlink ref="E58" location="Инструкция!A1" display="Обратиться за помощью в службу технической поддержки"/>
    <hyperlink ref="E70" location="Инструкция!A1" display="Инструкция по загрузке сопроводительных материалов"/>
    <hyperlink ref="E71" location="Инструкция!A1" display="Инструкция по работе с отчетной формой"/>
    <hyperlink ref="E81" location="Инструкция!A1" display="Обратиться за помощью в службу технической поддержки"/>
  </hyperlinks>
  <printOptions/>
  <pageMargins left="0.7" right="0.7" top="0.75" bottom="0.75" header="0.5118055555555555" footer="0.5118055555555555"/>
  <pageSetup horizontalDpi="300" verticalDpi="300" orientation="portrait" paperSize="9"/>
  <drawing r:id="rId3"/>
  <legacyDrawing r:id="rId2"/>
  <oleObjects>
    <oleObject progId="" shapeId="50844" r:id="rId1"/>
  </oleObjects>
</worksheet>
</file>

<file path=xl/worksheets/sheet20.xml><?xml version="1.0" encoding="utf-8"?>
<worksheet xmlns="http://schemas.openxmlformats.org/spreadsheetml/2006/main" xmlns:r="http://schemas.openxmlformats.org/officeDocument/2006/relationships">
  <sheetPr>
    <pageSetUpPr fitToPage="1"/>
  </sheetPr>
  <dimension ref="A1:P16"/>
  <sheetViews>
    <sheetView showGridLines="0" workbookViewId="0" topLeftCell="C4">
      <selection activeCell="F15" sqref="F15"/>
    </sheetView>
  </sheetViews>
  <sheetFormatPr defaultColWidth="9.140625" defaultRowHeight="11.25"/>
  <cols>
    <col min="1" max="1" width="9.140625" style="285" hidden="1" customWidth="1"/>
    <col min="2" max="2" width="9.140625" style="135" hidden="1" customWidth="1"/>
    <col min="3" max="3" width="3.7109375" style="248" customWidth="1"/>
    <col min="4" max="4" width="6.28125" style="136" customWidth="1"/>
    <col min="5" max="6" width="64.140625" style="136" customWidth="1"/>
    <col min="7" max="7" width="115.8515625" style="136" customWidth="1"/>
    <col min="8" max="8" width="10.57421875" style="136" customWidth="1"/>
    <col min="9" max="10" width="10.57421875" style="138" customWidth="1"/>
    <col min="11" max="16384" width="10.57421875" style="136" customWidth="1"/>
  </cols>
  <sheetData>
    <row r="1" spans="13:16" ht="14.25" hidden="1">
      <c r="M1" s="420"/>
      <c r="N1" s="420"/>
      <c r="P1" s="420"/>
    </row>
    <row r="2" ht="14.25" hidden="1"/>
    <row r="3" ht="14.25" hidden="1"/>
    <row r="4" spans="3:7" ht="3" customHeight="1">
      <c r="C4" s="286"/>
      <c r="D4" s="287"/>
      <c r="E4" s="287"/>
      <c r="F4" s="421"/>
      <c r="G4" s="421"/>
    </row>
    <row r="5" spans="3:7" ht="22.5" customHeight="1">
      <c r="C5" s="286"/>
      <c r="D5" s="354" t="s">
        <v>243</v>
      </c>
      <c r="E5" s="354"/>
      <c r="F5" s="354"/>
      <c r="G5" s="355"/>
    </row>
    <row r="6" spans="3:7" ht="3" customHeight="1">
      <c r="C6" s="286"/>
      <c r="D6" s="287"/>
      <c r="E6" s="422"/>
      <c r="F6" s="348"/>
      <c r="G6" s="423"/>
    </row>
    <row r="7" spans="3:7" ht="14.25" customHeight="1">
      <c r="C7" s="286"/>
      <c r="D7" s="365" t="s">
        <v>154</v>
      </c>
      <c r="E7" s="365"/>
      <c r="F7" s="365"/>
      <c r="G7" s="424" t="s">
        <v>155</v>
      </c>
    </row>
    <row r="8" spans="3:7" ht="14.25">
      <c r="C8" s="286"/>
      <c r="D8" s="365" t="s">
        <v>89</v>
      </c>
      <c r="E8" s="425" t="s">
        <v>156</v>
      </c>
      <c r="F8" s="425" t="s">
        <v>244</v>
      </c>
      <c r="G8" s="424"/>
    </row>
    <row r="9" spans="3:7" ht="12" customHeight="1">
      <c r="C9" s="286"/>
      <c r="D9" s="223" t="s">
        <v>91</v>
      </c>
      <c r="E9" s="223" t="s">
        <v>92</v>
      </c>
      <c r="F9" s="223" t="s">
        <v>93</v>
      </c>
      <c r="G9" s="223" t="s">
        <v>94</v>
      </c>
    </row>
    <row r="10" spans="1:7" ht="33.75">
      <c r="A10" s="426"/>
      <c r="C10" s="286"/>
      <c r="D10" s="427">
        <v>1</v>
      </c>
      <c r="E10" s="428" t="s">
        <v>245</v>
      </c>
      <c r="F10" s="429" t="s">
        <v>164</v>
      </c>
      <c r="G10" s="261"/>
    </row>
    <row r="11" spans="1:7" ht="22.5">
      <c r="A11" s="426"/>
      <c r="C11" s="286"/>
      <c r="D11" s="427" t="s">
        <v>246</v>
      </c>
      <c r="E11" s="430" t="s">
        <v>247</v>
      </c>
      <c r="F11" s="429" t="s">
        <v>164</v>
      </c>
      <c r="G11" s="261"/>
    </row>
    <row r="12" spans="1:7" ht="19.5" customHeight="1">
      <c r="A12" s="426"/>
      <c r="C12" s="286"/>
      <c r="D12" s="427" t="s">
        <v>248</v>
      </c>
      <c r="E12" s="431" t="s">
        <v>249</v>
      </c>
      <c r="F12" s="432" t="s">
        <v>250</v>
      </c>
      <c r="G12" s="267" t="s">
        <v>251</v>
      </c>
    </row>
    <row r="13" spans="1:7" ht="15" customHeight="1">
      <c r="A13" s="426"/>
      <c r="C13" s="286"/>
      <c r="D13" s="433"/>
      <c r="E13" s="434" t="s">
        <v>252</v>
      </c>
      <c r="F13" s="435"/>
      <c r="G13" s="267"/>
    </row>
    <row r="14" spans="1:7" ht="22.5">
      <c r="A14" s="426"/>
      <c r="C14" s="286"/>
      <c r="D14" s="427" t="s">
        <v>253</v>
      </c>
      <c r="E14" s="430" t="s">
        <v>254</v>
      </c>
      <c r="F14" s="429" t="s">
        <v>164</v>
      </c>
      <c r="G14" s="261"/>
    </row>
    <row r="15" spans="1:7" ht="42.75" customHeight="1">
      <c r="A15" s="426"/>
      <c r="C15" s="286"/>
      <c r="D15" s="427" t="s">
        <v>255</v>
      </c>
      <c r="E15" s="431" t="s">
        <v>256</v>
      </c>
      <c r="F15" s="432" t="s">
        <v>257</v>
      </c>
      <c r="G15" s="267" t="s">
        <v>258</v>
      </c>
    </row>
    <row r="16" spans="1:7" ht="15" customHeight="1">
      <c r="A16" s="426"/>
      <c r="C16" s="286"/>
      <c r="D16" s="433"/>
      <c r="E16" s="434" t="s">
        <v>252</v>
      </c>
      <c r="F16" s="435"/>
      <c r="G16" s="267"/>
    </row>
  </sheetData>
  <sheetProtection sheet="1" formatColumns="0" formatRows="0"/>
  <mergeCells count="5">
    <mergeCell ref="D5:F5"/>
    <mergeCell ref="D7:F7"/>
    <mergeCell ref="G7:G8"/>
    <mergeCell ref="G12:G13"/>
    <mergeCell ref="G15:G16"/>
  </mergeCells>
  <dataValidations count="2">
    <dataValidation type="textLength" operator="lessThanOrEqual" allowBlank="1" showInputMessage="1" showErrorMessage="1" errorTitle="Ошибка" error="Допускается ввод не более 900 символов!" sqref="E12 G12 E15 G15">
      <formula1>900</formula1>
    </dataValidation>
    <dataValidation type="textLength" operator="lessThanOrEqual" allowBlank="1" showInputMessage="1" showErrorMessage="1" prompt="Введите ссылку на обосновывающие материалы, загруженные с помощью &quot;ЕИАС Мониторинг&quot;." errorTitle="Ошибка" error="Допускается ввод не более 900 символов!" sqref="F12 F15">
      <formula1>900</formula1>
    </dataValidation>
  </dataValidations>
  <hyperlinks>
    <hyperlink ref="F12" location="'Форма 2.11'!$F$12" display="https://portal.eias.ru/Portal/DownloadPage.aspx?type=12&amp;guid=32a57419-5a43-48e0-a26b-eeee9740f357"/>
    <hyperlink ref="F15" location="'Форма 2.11'!$F$15" display="https://portal.eias.ru/Portal/DownloadPage.aspx?type=12&amp;guid=e1c514ff-75ea-4a00-806b-8ad263d266d9"/>
  </hyperlinks>
  <printOptions horizontalCentered="1" verticalCentered="1"/>
  <pageMargins left="0" right="0" top="0" bottom="0" header="0.5118055555555555" footer="0.5118055555555555"/>
  <pageSetup fitToHeight="0" fitToWidth="1"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dimension ref="A1:T43"/>
  <sheetViews>
    <sheetView showGridLines="0" workbookViewId="0" topLeftCell="E1">
      <selection activeCell="G53" sqref="G53"/>
    </sheetView>
  </sheetViews>
  <sheetFormatPr defaultColWidth="9.140625" defaultRowHeight="11.25"/>
  <cols>
    <col min="1" max="1" width="3.7109375" style="247" hidden="1" customWidth="1"/>
    <col min="2" max="4" width="3.7109375" style="141" hidden="1" customWidth="1"/>
    <col min="5" max="5" width="3.7109375" style="248" customWidth="1"/>
    <col min="6" max="6" width="9.7109375" style="136" customWidth="1"/>
    <col min="7" max="7" width="37.7109375" style="136" customWidth="1"/>
    <col min="8" max="8" width="66.8515625" style="136" customWidth="1"/>
    <col min="9" max="9" width="115.8515625" style="136" customWidth="1"/>
    <col min="10" max="11" width="10.57421875" style="141" customWidth="1"/>
    <col min="12" max="12" width="11.140625" style="141" customWidth="1"/>
    <col min="13" max="20" width="10.57421875" style="141" customWidth="1"/>
    <col min="21" max="16384" width="10.57421875" style="136" customWidth="1"/>
  </cols>
  <sheetData>
    <row r="1" ht="3" customHeight="1">
      <c r="A1" s="247" t="s">
        <v>147</v>
      </c>
    </row>
    <row r="2" spans="6:9" ht="22.5" customHeight="1">
      <c r="F2" s="249" t="s">
        <v>153</v>
      </c>
      <c r="G2" s="249"/>
      <c r="H2" s="249"/>
      <c r="I2" s="155"/>
    </row>
    <row r="3" ht="3" customHeight="1"/>
    <row r="4" spans="1:20" s="251" customFormat="1" ht="11.25" customHeight="1">
      <c r="A4" s="250"/>
      <c r="B4" s="250"/>
      <c r="C4" s="250"/>
      <c r="D4" s="250"/>
      <c r="F4" s="163" t="s">
        <v>154</v>
      </c>
      <c r="G4" s="163"/>
      <c r="H4" s="163"/>
      <c r="I4" s="252" t="s">
        <v>155</v>
      </c>
      <c r="J4" s="250"/>
      <c r="K4" s="250"/>
      <c r="L4" s="250"/>
      <c r="M4" s="250"/>
      <c r="N4" s="250"/>
      <c r="O4" s="250"/>
      <c r="P4" s="250"/>
      <c r="Q4" s="250"/>
      <c r="R4" s="250"/>
      <c r="S4" s="250"/>
      <c r="T4" s="250"/>
    </row>
    <row r="5" spans="1:20" s="251" customFormat="1" ht="11.25" customHeight="1">
      <c r="A5" s="250"/>
      <c r="B5" s="250"/>
      <c r="C5" s="250"/>
      <c r="D5" s="250"/>
      <c r="F5" s="252" t="s">
        <v>89</v>
      </c>
      <c r="G5" s="253" t="s">
        <v>156</v>
      </c>
      <c r="H5" s="254" t="s">
        <v>21</v>
      </c>
      <c r="I5" s="252"/>
      <c r="J5" s="250"/>
      <c r="K5" s="250"/>
      <c r="L5" s="250"/>
      <c r="M5" s="250"/>
      <c r="N5" s="250"/>
      <c r="O5" s="250"/>
      <c r="P5" s="250"/>
      <c r="Q5" s="250"/>
      <c r="R5" s="250"/>
      <c r="S5" s="250"/>
      <c r="T5" s="250"/>
    </row>
    <row r="6" spans="1:20" s="251" customFormat="1" ht="12" customHeight="1">
      <c r="A6" s="250"/>
      <c r="B6" s="250"/>
      <c r="C6" s="250"/>
      <c r="D6" s="250"/>
      <c r="F6" s="223" t="s">
        <v>91</v>
      </c>
      <c r="G6" s="255">
        <v>2</v>
      </c>
      <c r="H6" s="256">
        <v>3</v>
      </c>
      <c r="I6" s="257">
        <v>4</v>
      </c>
      <c r="J6" s="250">
        <v>4</v>
      </c>
      <c r="K6" s="250"/>
      <c r="L6" s="250"/>
      <c r="M6" s="250"/>
      <c r="N6" s="250"/>
      <c r="O6" s="250"/>
      <c r="P6" s="250"/>
      <c r="Q6" s="250"/>
      <c r="R6" s="250"/>
      <c r="S6" s="250"/>
      <c r="T6" s="250"/>
    </row>
    <row r="7" spans="1:20" s="251" customFormat="1" ht="18.75">
      <c r="A7" s="250"/>
      <c r="B7" s="250"/>
      <c r="C7" s="250"/>
      <c r="D7" s="250"/>
      <c r="F7" s="258">
        <v>1</v>
      </c>
      <c r="G7" s="259" t="s">
        <v>157</v>
      </c>
      <c r="H7" s="260" t="e">
        <f>#N/A</f>
        <v>#N/A</v>
      </c>
      <c r="I7" s="261" t="s">
        <v>158</v>
      </c>
      <c r="J7" s="262"/>
      <c r="K7" s="250"/>
      <c r="L7" s="250"/>
      <c r="M7" s="250"/>
      <c r="N7" s="250"/>
      <c r="O7" s="250"/>
      <c r="P7" s="250"/>
      <c r="Q7" s="250"/>
      <c r="R7" s="250"/>
      <c r="S7" s="250"/>
      <c r="T7" s="250"/>
    </row>
    <row r="8" spans="1:20" s="251" customFormat="1" ht="45">
      <c r="A8" s="263">
        <v>1</v>
      </c>
      <c r="B8" s="250"/>
      <c r="C8" s="250"/>
      <c r="D8" s="250"/>
      <c r="F8" s="258" t="e">
        <f>"2."&amp;mergeValue()</f>
        <v>#NAME?</v>
      </c>
      <c r="G8" s="259" t="s">
        <v>159</v>
      </c>
      <c r="H8" s="260">
        <f>IF('Перечень тарифов'!R21="","наименование отсутствует",""&amp;'Перечень тарифов'!R21&amp;"")</f>
        <v>0</v>
      </c>
      <c r="I8" s="261" t="s">
        <v>160</v>
      </c>
      <c r="J8" s="262"/>
      <c r="K8" s="250"/>
      <c r="L8" s="250"/>
      <c r="M8" s="250"/>
      <c r="N8" s="250"/>
      <c r="O8" s="250"/>
      <c r="P8" s="250"/>
      <c r="Q8" s="250"/>
      <c r="R8" s="250"/>
      <c r="S8" s="250"/>
      <c r="T8" s="250"/>
    </row>
    <row r="9" spans="1:20" s="251" customFormat="1" ht="22.5">
      <c r="A9" s="263"/>
      <c r="B9" s="250"/>
      <c r="C9" s="250"/>
      <c r="D9" s="250"/>
      <c r="F9" s="258" t="e">
        <f>"3."&amp;mergeValue()</f>
        <v>#NAME?</v>
      </c>
      <c r="G9" s="259" t="s">
        <v>161</v>
      </c>
      <c r="H9" s="260">
        <f>IF('Перечень тарифов'!F21="","наименование отсутствует",""&amp;'Перечень тарифов'!F21&amp;"")</f>
        <v>0</v>
      </c>
      <c r="I9" s="261" t="s">
        <v>162</v>
      </c>
      <c r="J9" s="262"/>
      <c r="K9" s="250"/>
      <c r="L9" s="250"/>
      <c r="M9" s="250"/>
      <c r="N9" s="250"/>
      <c r="O9" s="250"/>
      <c r="P9" s="250"/>
      <c r="Q9" s="250"/>
      <c r="R9" s="250"/>
      <c r="S9" s="250"/>
      <c r="T9" s="250"/>
    </row>
    <row r="10" spans="1:20" s="251" customFormat="1" ht="22.5">
      <c r="A10" s="263"/>
      <c r="B10" s="250"/>
      <c r="C10" s="250"/>
      <c r="D10" s="250"/>
      <c r="F10" s="258" t="e">
        <f>"4."&amp;mergeValue()</f>
        <v>#NAME?</v>
      </c>
      <c r="G10" s="259" t="s">
        <v>163</v>
      </c>
      <c r="H10" s="254" t="s">
        <v>164</v>
      </c>
      <c r="I10" s="261"/>
      <c r="J10" s="262"/>
      <c r="K10" s="250"/>
      <c r="L10" s="250"/>
      <c r="M10" s="250"/>
      <c r="N10" s="250"/>
      <c r="O10" s="250"/>
      <c r="P10" s="250"/>
      <c r="Q10" s="250"/>
      <c r="R10" s="250"/>
      <c r="S10" s="250"/>
      <c r="T10" s="250"/>
    </row>
    <row r="11" spans="1:20" s="251" customFormat="1" ht="18.75">
      <c r="A11" s="263"/>
      <c r="B11" s="263">
        <v>1</v>
      </c>
      <c r="C11" s="263"/>
      <c r="D11" s="263"/>
      <c r="F11" s="258" t="e">
        <f>"4."&amp;mergeValue()&amp;"."&amp;mergeValue()</f>
        <v>#NAME?</v>
      </c>
      <c r="G11" s="264" t="s">
        <v>165</v>
      </c>
      <c r="H11" s="260" t="e">
        <f>#N/A</f>
        <v>#N/A</v>
      </c>
      <c r="I11" s="261" t="s">
        <v>166</v>
      </c>
      <c r="J11" s="262"/>
      <c r="K11" s="250"/>
      <c r="L11" s="250"/>
      <c r="M11" s="250"/>
      <c r="N11" s="250"/>
      <c r="O11" s="250"/>
      <c r="P11" s="250"/>
      <c r="Q11" s="250"/>
      <c r="R11" s="250"/>
      <c r="S11" s="250"/>
      <c r="T11" s="250"/>
    </row>
    <row r="12" spans="1:20" s="251" customFormat="1" ht="22.5">
      <c r="A12" s="263"/>
      <c r="B12" s="263"/>
      <c r="C12" s="263">
        <v>1</v>
      </c>
      <c r="D12" s="263"/>
      <c r="F12" s="258" t="e">
        <f>"4."&amp;mergeValue()&amp;"."&amp;mergeValue()&amp;"."&amp;mergeValue()</f>
        <v>#NAME?</v>
      </c>
      <c r="G12" s="265" t="s">
        <v>167</v>
      </c>
      <c r="H12" s="260">
        <f>IF(Территории!H13="","",""&amp;Территории!H13&amp;"")</f>
        <v>0</v>
      </c>
      <c r="I12" s="261" t="s">
        <v>168</v>
      </c>
      <c r="J12" s="262"/>
      <c r="K12" s="250"/>
      <c r="L12" s="250"/>
      <c r="M12" s="250"/>
      <c r="N12" s="250"/>
      <c r="O12" s="250"/>
      <c r="P12" s="250"/>
      <c r="Q12" s="250"/>
      <c r="R12" s="250"/>
      <c r="S12" s="250"/>
      <c r="T12" s="250"/>
    </row>
    <row r="13" spans="1:20" s="251" customFormat="1" ht="18.75" customHeight="1">
      <c r="A13" s="263"/>
      <c r="B13" s="263"/>
      <c r="C13" s="263"/>
      <c r="D13" s="263">
        <v>1</v>
      </c>
      <c r="F13" s="258" t="e">
        <f aca="true" t="shared" si="0" ref="F13:F14">"4."&amp;mergeValue()&amp;"."&amp;mergeValue()&amp;"."&amp;mergeValue()&amp;"."&amp;mergeValue()</f>
        <v>#NAME?</v>
      </c>
      <c r="G13" s="266" t="s">
        <v>169</v>
      </c>
      <c r="H13" s="260">
        <f>IF(Территории!R14="","",""&amp;Территории!R14&amp;"")</f>
        <v>0</v>
      </c>
      <c r="I13" s="267" t="s">
        <v>170</v>
      </c>
      <c r="J13" s="262"/>
      <c r="K13" s="250"/>
      <c r="L13" s="250"/>
      <c r="M13" s="250"/>
      <c r="N13" s="250"/>
      <c r="O13" s="250"/>
      <c r="P13" s="250"/>
      <c r="Q13" s="250"/>
      <c r="R13" s="250"/>
      <c r="S13" s="250"/>
      <c r="T13" s="250"/>
    </row>
    <row r="14" spans="1:20" s="251" customFormat="1" ht="18.75">
      <c r="A14" s="263"/>
      <c r="B14" s="263"/>
      <c r="C14" s="263"/>
      <c r="D14" s="263">
        <v>2</v>
      </c>
      <c r="F14" s="258" t="e">
        <f t="shared" si="0"/>
        <v>#NAME?</v>
      </c>
      <c r="G14" s="266" t="s">
        <v>169</v>
      </c>
      <c r="H14" s="260">
        <f>IF(Территории!R15="","",""&amp;Территории!R15&amp;"")</f>
        <v>0</v>
      </c>
      <c r="I14" s="267"/>
      <c r="J14" s="262"/>
      <c r="K14" s="250"/>
      <c r="L14" s="250"/>
      <c r="M14" s="250"/>
      <c r="N14" s="250"/>
      <c r="O14" s="250"/>
      <c r="P14" s="250"/>
      <c r="Q14" s="250"/>
      <c r="R14" s="250"/>
      <c r="S14" s="250"/>
      <c r="T14" s="250"/>
    </row>
    <row r="15" spans="1:20" s="251" customFormat="1" ht="45">
      <c r="A15" s="263">
        <v>2</v>
      </c>
      <c r="B15" s="250"/>
      <c r="C15" s="250"/>
      <c r="D15" s="250"/>
      <c r="F15" s="258" t="e">
        <f>"2."&amp;mergeValue()</f>
        <v>#NAME?</v>
      </c>
      <c r="G15" s="259" t="s">
        <v>159</v>
      </c>
      <c r="H15" s="260">
        <f>IF('Перечень тарифов'!R23="","наименование отсутствует",""&amp;'Перечень тарифов'!R23&amp;"")</f>
        <v>0</v>
      </c>
      <c r="I15" s="261" t="s">
        <v>160</v>
      </c>
      <c r="J15" s="262"/>
      <c r="K15" s="250"/>
      <c r="L15" s="250"/>
      <c r="M15" s="250"/>
      <c r="N15" s="250"/>
      <c r="O15" s="250"/>
      <c r="P15" s="250"/>
      <c r="Q15" s="250"/>
      <c r="R15" s="250"/>
      <c r="S15" s="250"/>
      <c r="T15" s="250"/>
    </row>
    <row r="16" spans="1:20" s="251" customFormat="1" ht="22.5">
      <c r="A16" s="263"/>
      <c r="B16" s="250"/>
      <c r="C16" s="250"/>
      <c r="D16" s="250"/>
      <c r="F16" s="258" t="e">
        <f>"3."&amp;mergeValue()</f>
        <v>#NAME?</v>
      </c>
      <c r="G16" s="259" t="s">
        <v>161</v>
      </c>
      <c r="H16" s="260">
        <f>IF('Перечень тарифов'!F21="","наименование отсутствует",""&amp;'Перечень тарифов'!F21&amp;"")</f>
        <v>0</v>
      </c>
      <c r="I16" s="261" t="s">
        <v>162</v>
      </c>
      <c r="J16" s="262"/>
      <c r="K16" s="250"/>
      <c r="L16" s="250"/>
      <c r="M16" s="250"/>
      <c r="N16" s="250"/>
      <c r="O16" s="250"/>
      <c r="P16" s="250"/>
      <c r="Q16" s="250"/>
      <c r="R16" s="250"/>
      <c r="S16" s="250"/>
      <c r="T16" s="250"/>
    </row>
    <row r="17" spans="1:20" s="251" customFormat="1" ht="22.5">
      <c r="A17" s="263"/>
      <c r="B17" s="250"/>
      <c r="C17" s="250"/>
      <c r="D17" s="250"/>
      <c r="F17" s="258" t="e">
        <f>"4."&amp;mergeValue()</f>
        <v>#NAME?</v>
      </c>
      <c r="G17" s="259" t="s">
        <v>163</v>
      </c>
      <c r="H17" s="254" t="s">
        <v>164</v>
      </c>
      <c r="I17" s="261"/>
      <c r="J17" s="262"/>
      <c r="K17" s="250"/>
      <c r="L17" s="250"/>
      <c r="M17" s="250"/>
      <c r="N17" s="250"/>
      <c r="O17" s="250"/>
      <c r="P17" s="250"/>
      <c r="Q17" s="250"/>
      <c r="R17" s="250"/>
      <c r="S17" s="250"/>
      <c r="T17" s="250"/>
    </row>
    <row r="18" spans="1:20" s="251" customFormat="1" ht="18.75">
      <c r="A18" s="263"/>
      <c r="B18" s="263">
        <v>1</v>
      </c>
      <c r="C18" s="263"/>
      <c r="D18" s="263"/>
      <c r="F18" s="258" t="e">
        <f>"4."&amp;mergeValue()&amp;"."&amp;mergeValue()</f>
        <v>#NAME?</v>
      </c>
      <c r="G18" s="264" t="s">
        <v>165</v>
      </c>
      <c r="H18" s="260" t="e">
        <f>#N/A</f>
        <v>#N/A</v>
      </c>
      <c r="I18" s="261" t="s">
        <v>166</v>
      </c>
      <c r="J18" s="262"/>
      <c r="K18" s="250"/>
      <c r="L18" s="250"/>
      <c r="M18" s="250"/>
      <c r="N18" s="250"/>
      <c r="O18" s="250"/>
      <c r="P18" s="250"/>
      <c r="Q18" s="250"/>
      <c r="R18" s="250"/>
      <c r="S18" s="250"/>
      <c r="T18" s="250"/>
    </row>
    <row r="19" spans="1:20" s="251" customFormat="1" ht="22.5">
      <c r="A19" s="263"/>
      <c r="B19" s="263"/>
      <c r="C19" s="263">
        <v>1</v>
      </c>
      <c r="D19" s="263"/>
      <c r="F19" s="258" t="e">
        <f>"4."&amp;mergeValue()&amp;"."&amp;mergeValue()&amp;"."&amp;mergeValue()</f>
        <v>#NAME?</v>
      </c>
      <c r="G19" s="265" t="s">
        <v>167</v>
      </c>
      <c r="H19" s="260">
        <f>IF(Территории!H17="","",""&amp;Территории!H17&amp;"")</f>
        <v>0</v>
      </c>
      <c r="I19" s="261" t="s">
        <v>168</v>
      </c>
      <c r="J19" s="262"/>
      <c r="K19" s="250"/>
      <c r="L19" s="250"/>
      <c r="M19" s="250"/>
      <c r="N19" s="250"/>
      <c r="O19" s="250"/>
      <c r="P19" s="250"/>
      <c r="Q19" s="250"/>
      <c r="R19" s="250"/>
      <c r="S19" s="250"/>
      <c r="T19" s="250"/>
    </row>
    <row r="20" spans="1:20" s="251" customFormat="1" ht="18.75" customHeight="1">
      <c r="A20" s="263"/>
      <c r="B20" s="263"/>
      <c r="C20" s="263"/>
      <c r="D20" s="263">
        <v>1</v>
      </c>
      <c r="F20" s="258" t="e">
        <f aca="true" t="shared" si="1" ref="F20:F22">"4."&amp;mergeValue()&amp;"."&amp;mergeValue()&amp;"."&amp;mergeValue()&amp;"."&amp;mergeValue()</f>
        <v>#NAME?</v>
      </c>
      <c r="G20" s="266" t="s">
        <v>169</v>
      </c>
      <c r="H20" s="260">
        <f>IF(Территории!R18="","",""&amp;Территории!R18&amp;"")</f>
        <v>0</v>
      </c>
      <c r="I20" s="267" t="s">
        <v>170</v>
      </c>
      <c r="J20" s="262"/>
      <c r="K20" s="250"/>
      <c r="L20" s="250"/>
      <c r="M20" s="250"/>
      <c r="N20" s="250"/>
      <c r="O20" s="250"/>
      <c r="P20" s="250"/>
      <c r="Q20" s="250"/>
      <c r="R20" s="250"/>
      <c r="S20" s="250"/>
      <c r="T20" s="250"/>
    </row>
    <row r="21" spans="1:20" s="251" customFormat="1" ht="18.75">
      <c r="A21" s="263"/>
      <c r="B21" s="263"/>
      <c r="C21" s="263"/>
      <c r="D21" s="263">
        <v>2</v>
      </c>
      <c r="F21" s="258" t="e">
        <f t="shared" si="1"/>
        <v>#NAME?</v>
      </c>
      <c r="G21" s="266" t="s">
        <v>169</v>
      </c>
      <c r="H21" s="260">
        <f>IF(Территории!R19="","",""&amp;Территории!R19&amp;"")</f>
        <v>0</v>
      </c>
      <c r="I21" s="267"/>
      <c r="J21" s="262"/>
      <c r="K21" s="250"/>
      <c r="L21" s="250"/>
      <c r="M21" s="250"/>
      <c r="N21" s="250"/>
      <c r="O21" s="250"/>
      <c r="P21" s="250"/>
      <c r="Q21" s="250"/>
      <c r="R21" s="250"/>
      <c r="S21" s="250"/>
      <c r="T21" s="250"/>
    </row>
    <row r="22" spans="1:20" s="251" customFormat="1" ht="18.75">
      <c r="A22" s="263"/>
      <c r="B22" s="263"/>
      <c r="C22" s="263"/>
      <c r="D22" s="263">
        <v>3</v>
      </c>
      <c r="F22" s="258" t="e">
        <f t="shared" si="1"/>
        <v>#NAME?</v>
      </c>
      <c r="G22" s="266" t="s">
        <v>169</v>
      </c>
      <c r="H22" s="260">
        <f>IF(Территории!R20="","",""&amp;Территории!R20&amp;"")</f>
        <v>0</v>
      </c>
      <c r="I22" s="267"/>
      <c r="J22" s="262"/>
      <c r="K22" s="250"/>
      <c r="L22" s="250"/>
      <c r="M22" s="250"/>
      <c r="N22" s="250"/>
      <c r="O22" s="250"/>
      <c r="P22" s="250"/>
      <c r="Q22" s="250"/>
      <c r="R22" s="250"/>
      <c r="S22" s="250"/>
      <c r="T22" s="250"/>
    </row>
    <row r="23" spans="1:20" s="251" customFormat="1" ht="45">
      <c r="A23" s="263">
        <v>3</v>
      </c>
      <c r="B23" s="250"/>
      <c r="C23" s="250"/>
      <c r="D23" s="250"/>
      <c r="F23" s="258" t="e">
        <f>"2."&amp;mergeValue()</f>
        <v>#NAME?</v>
      </c>
      <c r="G23" s="259" t="s">
        <v>159</v>
      </c>
      <c r="H23" s="260">
        <f>IF('Перечень тарифов'!R25="","наименование отсутствует",""&amp;'Перечень тарифов'!R25&amp;"")</f>
        <v>0</v>
      </c>
      <c r="I23" s="261" t="s">
        <v>160</v>
      </c>
      <c r="J23" s="262"/>
      <c r="K23" s="250"/>
      <c r="L23" s="250"/>
      <c r="M23" s="250"/>
      <c r="N23" s="250"/>
      <c r="O23" s="250"/>
      <c r="P23" s="250"/>
      <c r="Q23" s="250"/>
      <c r="R23" s="250"/>
      <c r="S23" s="250"/>
      <c r="T23" s="250"/>
    </row>
    <row r="24" spans="1:20" s="251" customFormat="1" ht="22.5">
      <c r="A24" s="263"/>
      <c r="B24" s="250"/>
      <c r="C24" s="250"/>
      <c r="D24" s="250"/>
      <c r="F24" s="258" t="e">
        <f>"3."&amp;mergeValue()</f>
        <v>#NAME?</v>
      </c>
      <c r="G24" s="259" t="s">
        <v>161</v>
      </c>
      <c r="H24" s="260">
        <f>IF('Перечень тарифов'!F21="","наименование отсутствует",""&amp;'Перечень тарифов'!F21&amp;"")</f>
        <v>0</v>
      </c>
      <c r="I24" s="261" t="s">
        <v>162</v>
      </c>
      <c r="J24" s="262"/>
      <c r="K24" s="250"/>
      <c r="L24" s="250"/>
      <c r="M24" s="250"/>
      <c r="N24" s="250"/>
      <c r="O24" s="250"/>
      <c r="P24" s="250"/>
      <c r="Q24" s="250"/>
      <c r="R24" s="250"/>
      <c r="S24" s="250"/>
      <c r="T24" s="250"/>
    </row>
    <row r="25" spans="1:20" s="251" customFormat="1" ht="22.5">
      <c r="A25" s="263"/>
      <c r="B25" s="250"/>
      <c r="C25" s="250"/>
      <c r="D25" s="250"/>
      <c r="F25" s="258" t="e">
        <f>"4."&amp;mergeValue()</f>
        <v>#NAME?</v>
      </c>
      <c r="G25" s="259" t="s">
        <v>163</v>
      </c>
      <c r="H25" s="254" t="s">
        <v>164</v>
      </c>
      <c r="I25" s="261"/>
      <c r="J25" s="262"/>
      <c r="K25" s="250"/>
      <c r="L25" s="250"/>
      <c r="M25" s="250"/>
      <c r="N25" s="250"/>
      <c r="O25" s="250"/>
      <c r="P25" s="250"/>
      <c r="Q25" s="250"/>
      <c r="R25" s="250"/>
      <c r="S25" s="250"/>
      <c r="T25" s="250"/>
    </row>
    <row r="26" spans="1:20" s="251" customFormat="1" ht="18.75">
      <c r="A26" s="263"/>
      <c r="B26" s="263">
        <v>1</v>
      </c>
      <c r="C26" s="263"/>
      <c r="D26" s="263"/>
      <c r="F26" s="258" t="e">
        <f>"4."&amp;mergeValue()&amp;"."&amp;mergeValue()</f>
        <v>#NAME?</v>
      </c>
      <c r="G26" s="264" t="s">
        <v>165</v>
      </c>
      <c r="H26" s="260" t="e">
        <f>#N/A</f>
        <v>#N/A</v>
      </c>
      <c r="I26" s="261" t="s">
        <v>166</v>
      </c>
      <c r="J26" s="262"/>
      <c r="K26" s="250"/>
      <c r="L26" s="250"/>
      <c r="M26" s="250"/>
      <c r="N26" s="250"/>
      <c r="O26" s="250"/>
      <c r="P26" s="250"/>
      <c r="Q26" s="250"/>
      <c r="R26" s="250"/>
      <c r="S26" s="250"/>
      <c r="T26" s="250"/>
    </row>
    <row r="27" spans="1:20" s="251" customFormat="1" ht="22.5">
      <c r="A27" s="263"/>
      <c r="B27" s="263"/>
      <c r="C27" s="263">
        <v>1</v>
      </c>
      <c r="D27" s="263"/>
      <c r="F27" s="258" t="e">
        <f>"4."&amp;mergeValue()&amp;"."&amp;mergeValue()&amp;"."&amp;mergeValue()</f>
        <v>#NAME?</v>
      </c>
      <c r="G27" s="265" t="s">
        <v>167</v>
      </c>
      <c r="H27" s="260">
        <f>IF(Территории!H22="","",""&amp;Территории!H22&amp;"")</f>
        <v>0</v>
      </c>
      <c r="I27" s="261" t="s">
        <v>168</v>
      </c>
      <c r="J27" s="262"/>
      <c r="K27" s="250"/>
      <c r="L27" s="250"/>
      <c r="M27" s="250"/>
      <c r="N27" s="250"/>
      <c r="O27" s="250"/>
      <c r="P27" s="250"/>
      <c r="Q27" s="250"/>
      <c r="R27" s="250"/>
      <c r="S27" s="250"/>
      <c r="T27" s="250"/>
    </row>
    <row r="28" spans="1:20" s="251" customFormat="1" ht="56.25">
      <c r="A28" s="263"/>
      <c r="B28" s="263"/>
      <c r="C28" s="263"/>
      <c r="D28" s="263">
        <v>1</v>
      </c>
      <c r="F28" s="258" t="e">
        <f>"4."&amp;mergeValue()&amp;"."&amp;mergeValue()&amp;"."&amp;mergeValue()&amp;"."&amp;mergeValue()</f>
        <v>#NAME?</v>
      </c>
      <c r="G28" s="266" t="s">
        <v>169</v>
      </c>
      <c r="H28" s="260">
        <f>IF(Территории!R23="","",""&amp;Территории!R23&amp;"")</f>
        <v>0</v>
      </c>
      <c r="I28" s="267" t="s">
        <v>170</v>
      </c>
      <c r="J28" s="262"/>
      <c r="K28" s="250"/>
      <c r="L28" s="250"/>
      <c r="M28" s="250"/>
      <c r="N28" s="250"/>
      <c r="O28" s="250"/>
      <c r="P28" s="250"/>
      <c r="Q28" s="250"/>
      <c r="R28" s="250"/>
      <c r="S28" s="250"/>
      <c r="T28" s="250"/>
    </row>
    <row r="29" spans="1:20" s="251" customFormat="1" ht="45">
      <c r="A29" s="263">
        <v>4</v>
      </c>
      <c r="B29" s="250"/>
      <c r="C29" s="250"/>
      <c r="D29" s="250"/>
      <c r="F29" s="258" t="e">
        <f>"2."&amp;mergeValue()</f>
        <v>#NAME?</v>
      </c>
      <c r="G29" s="259" t="s">
        <v>159</v>
      </c>
      <c r="H29" s="260">
        <f>IF('Перечень тарифов'!R27="","наименование отсутствует",""&amp;'Перечень тарифов'!R27&amp;"")</f>
        <v>0</v>
      </c>
      <c r="I29" s="261" t="s">
        <v>160</v>
      </c>
      <c r="J29" s="262"/>
      <c r="K29" s="250"/>
      <c r="L29" s="250"/>
      <c r="M29" s="250"/>
      <c r="N29" s="250"/>
      <c r="O29" s="250"/>
      <c r="P29" s="250"/>
      <c r="Q29" s="250"/>
      <c r="R29" s="250"/>
      <c r="S29" s="250"/>
      <c r="T29" s="250"/>
    </row>
    <row r="30" spans="1:20" s="251" customFormat="1" ht="22.5">
      <c r="A30" s="263"/>
      <c r="B30" s="250"/>
      <c r="C30" s="250"/>
      <c r="D30" s="250"/>
      <c r="F30" s="258" t="e">
        <f>"3."&amp;mergeValue()</f>
        <v>#NAME?</v>
      </c>
      <c r="G30" s="259" t="s">
        <v>161</v>
      </c>
      <c r="H30" s="260">
        <f>IF('Перечень тарифов'!F21="","наименование отсутствует",""&amp;'Перечень тарифов'!F21&amp;"")</f>
        <v>0</v>
      </c>
      <c r="I30" s="261" t="s">
        <v>162</v>
      </c>
      <c r="J30" s="262"/>
      <c r="K30" s="250"/>
      <c r="L30" s="250"/>
      <c r="M30" s="250"/>
      <c r="N30" s="250"/>
      <c r="O30" s="250"/>
      <c r="P30" s="250"/>
      <c r="Q30" s="250"/>
      <c r="R30" s="250"/>
      <c r="S30" s="250"/>
      <c r="T30" s="250"/>
    </row>
    <row r="31" spans="1:20" s="251" customFormat="1" ht="22.5">
      <c r="A31" s="263"/>
      <c r="B31" s="250"/>
      <c r="C31" s="250"/>
      <c r="D31" s="250"/>
      <c r="F31" s="258" t="e">
        <f>"4."&amp;mergeValue()</f>
        <v>#NAME?</v>
      </c>
      <c r="G31" s="259" t="s">
        <v>163</v>
      </c>
      <c r="H31" s="254" t="s">
        <v>164</v>
      </c>
      <c r="I31" s="261"/>
      <c r="J31" s="262"/>
      <c r="K31" s="250"/>
      <c r="L31" s="250"/>
      <c r="M31" s="250"/>
      <c r="N31" s="250"/>
      <c r="O31" s="250"/>
      <c r="P31" s="250"/>
      <c r="Q31" s="250"/>
      <c r="R31" s="250"/>
      <c r="S31" s="250"/>
      <c r="T31" s="250"/>
    </row>
    <row r="32" spans="1:20" s="251" customFormat="1" ht="18.75">
      <c r="A32" s="263"/>
      <c r="B32" s="263">
        <v>1</v>
      </c>
      <c r="C32" s="263"/>
      <c r="D32" s="263"/>
      <c r="F32" s="258" t="e">
        <f>"4."&amp;mergeValue()&amp;"."&amp;mergeValue()</f>
        <v>#NAME?</v>
      </c>
      <c r="G32" s="264" t="s">
        <v>165</v>
      </c>
      <c r="H32" s="260" t="e">
        <f>#N/A</f>
        <v>#N/A</v>
      </c>
      <c r="I32" s="261" t="s">
        <v>166</v>
      </c>
      <c r="J32" s="262"/>
      <c r="K32" s="250"/>
      <c r="L32" s="250"/>
      <c r="M32" s="250"/>
      <c r="N32" s="250"/>
      <c r="O32" s="250"/>
      <c r="P32" s="250"/>
      <c r="Q32" s="250"/>
      <c r="R32" s="250"/>
      <c r="S32" s="250"/>
      <c r="T32" s="250"/>
    </row>
    <row r="33" spans="1:20" s="251" customFormat="1" ht="22.5">
      <c r="A33" s="263"/>
      <c r="B33" s="263"/>
      <c r="C33" s="263">
        <v>1</v>
      </c>
      <c r="D33" s="263"/>
      <c r="F33" s="258" t="e">
        <f>"4."&amp;mergeValue()&amp;"."&amp;mergeValue()&amp;"."&amp;mergeValue()</f>
        <v>#NAME?</v>
      </c>
      <c r="G33" s="265" t="s">
        <v>167</v>
      </c>
      <c r="H33" s="260">
        <f>IF(Территории!H25="","",""&amp;Территории!H25&amp;"")</f>
        <v>0</v>
      </c>
      <c r="I33" s="261" t="s">
        <v>168</v>
      </c>
      <c r="J33" s="262"/>
      <c r="K33" s="250"/>
      <c r="L33" s="250"/>
      <c r="M33" s="250"/>
      <c r="N33" s="250"/>
      <c r="O33" s="250"/>
      <c r="P33" s="250"/>
      <c r="Q33" s="250"/>
      <c r="R33" s="250"/>
      <c r="S33" s="250"/>
      <c r="T33" s="250"/>
    </row>
    <row r="34" spans="1:20" s="251" customFormat="1" ht="56.25">
      <c r="A34" s="263"/>
      <c r="B34" s="263"/>
      <c r="C34" s="263"/>
      <c r="D34" s="263">
        <v>1</v>
      </c>
      <c r="F34" s="258" t="e">
        <f>"4."&amp;mergeValue()&amp;"."&amp;mergeValue()&amp;"."&amp;mergeValue()&amp;"."&amp;mergeValue()</f>
        <v>#NAME?</v>
      </c>
      <c r="G34" s="266" t="s">
        <v>169</v>
      </c>
      <c r="H34" s="260">
        <f>IF(Территории!R26="","",""&amp;Территории!R26&amp;"")</f>
        <v>0</v>
      </c>
      <c r="I34" s="267" t="s">
        <v>170</v>
      </c>
      <c r="J34" s="262"/>
      <c r="K34" s="250"/>
      <c r="L34" s="250"/>
      <c r="M34" s="250"/>
      <c r="N34" s="250"/>
      <c r="O34" s="250"/>
      <c r="P34" s="250"/>
      <c r="Q34" s="250"/>
      <c r="R34" s="250"/>
      <c r="S34" s="250"/>
      <c r="T34" s="250"/>
    </row>
    <row r="35" spans="1:20" s="251" customFormat="1" ht="45">
      <c r="A35" s="263">
        <v>5</v>
      </c>
      <c r="B35" s="250"/>
      <c r="C35" s="250"/>
      <c r="D35" s="250"/>
      <c r="F35" s="258" t="e">
        <f>"2."&amp;mergeValue()</f>
        <v>#NAME?</v>
      </c>
      <c r="G35" s="259" t="s">
        <v>159</v>
      </c>
      <c r="H35" s="260">
        <f>IF('Перечень тарифов'!R29="","наименование отсутствует",""&amp;'Перечень тарифов'!R29&amp;"")</f>
        <v>0</v>
      </c>
      <c r="I35" s="261" t="s">
        <v>160</v>
      </c>
      <c r="J35" s="262"/>
      <c r="K35" s="250"/>
      <c r="L35" s="250"/>
      <c r="M35" s="250"/>
      <c r="N35" s="250"/>
      <c r="O35" s="250"/>
      <c r="P35" s="250"/>
      <c r="Q35" s="250"/>
      <c r="R35" s="250"/>
      <c r="S35" s="250"/>
      <c r="T35" s="250"/>
    </row>
    <row r="36" spans="1:20" s="251" customFormat="1" ht="22.5">
      <c r="A36" s="263"/>
      <c r="B36" s="250"/>
      <c r="C36" s="250"/>
      <c r="D36" s="250"/>
      <c r="F36" s="258" t="e">
        <f>"3."&amp;mergeValue()</f>
        <v>#NAME?</v>
      </c>
      <c r="G36" s="259" t="s">
        <v>161</v>
      </c>
      <c r="H36" s="260">
        <f>IF('Перечень тарифов'!F21="","наименование отсутствует",""&amp;'Перечень тарифов'!F21&amp;"")</f>
        <v>0</v>
      </c>
      <c r="I36" s="261" t="s">
        <v>162</v>
      </c>
      <c r="J36" s="262"/>
      <c r="K36" s="250"/>
      <c r="L36" s="250"/>
      <c r="M36" s="250"/>
      <c r="N36" s="250"/>
      <c r="O36" s="250"/>
      <c r="P36" s="250"/>
      <c r="Q36" s="250"/>
      <c r="R36" s="250"/>
      <c r="S36" s="250"/>
      <c r="T36" s="250"/>
    </row>
    <row r="37" spans="1:20" s="251" customFormat="1" ht="22.5">
      <c r="A37" s="263"/>
      <c r="B37" s="250"/>
      <c r="C37" s="250"/>
      <c r="D37" s="250"/>
      <c r="F37" s="258" t="e">
        <f>"4."&amp;mergeValue()</f>
        <v>#NAME?</v>
      </c>
      <c r="G37" s="259" t="s">
        <v>163</v>
      </c>
      <c r="H37" s="254" t="s">
        <v>164</v>
      </c>
      <c r="I37" s="261"/>
      <c r="J37" s="262"/>
      <c r="K37" s="250"/>
      <c r="L37" s="250"/>
      <c r="M37" s="250"/>
      <c r="N37" s="250"/>
      <c r="O37" s="250"/>
      <c r="P37" s="250"/>
      <c r="Q37" s="250"/>
      <c r="R37" s="250"/>
      <c r="S37" s="250"/>
      <c r="T37" s="250"/>
    </row>
    <row r="38" spans="1:20" s="251" customFormat="1" ht="18.75">
      <c r="A38" s="263"/>
      <c r="B38" s="263">
        <v>1</v>
      </c>
      <c r="C38" s="263"/>
      <c r="D38" s="263"/>
      <c r="F38" s="258" t="e">
        <f>"4."&amp;mergeValue()&amp;"."&amp;mergeValue()</f>
        <v>#NAME?</v>
      </c>
      <c r="G38" s="264" t="s">
        <v>165</v>
      </c>
      <c r="H38" s="260" t="e">
        <f>#N/A</f>
        <v>#N/A</v>
      </c>
      <c r="I38" s="261" t="s">
        <v>166</v>
      </c>
      <c r="J38" s="262"/>
      <c r="K38" s="250"/>
      <c r="L38" s="250"/>
      <c r="M38" s="250"/>
      <c r="N38" s="250"/>
      <c r="O38" s="250"/>
      <c r="P38" s="250"/>
      <c r="Q38" s="250"/>
      <c r="R38" s="250"/>
      <c r="S38" s="250"/>
      <c r="T38" s="250"/>
    </row>
    <row r="39" spans="1:20" s="251" customFormat="1" ht="22.5">
      <c r="A39" s="263"/>
      <c r="B39" s="263"/>
      <c r="C39" s="263">
        <v>1</v>
      </c>
      <c r="D39" s="263"/>
      <c r="F39" s="258" t="e">
        <f>"4."&amp;mergeValue()&amp;"."&amp;mergeValue()&amp;"."&amp;mergeValue()</f>
        <v>#NAME?</v>
      </c>
      <c r="G39" s="265" t="s">
        <v>167</v>
      </c>
      <c r="H39" s="260">
        <f>IF(Территории!H28="","",""&amp;Территории!H28&amp;"")</f>
        <v>0</v>
      </c>
      <c r="I39" s="261" t="s">
        <v>168</v>
      </c>
      <c r="J39" s="262"/>
      <c r="K39" s="250"/>
      <c r="L39" s="250"/>
      <c r="M39" s="250"/>
      <c r="N39" s="250"/>
      <c r="O39" s="250"/>
      <c r="P39" s="250"/>
      <c r="Q39" s="250"/>
      <c r="R39" s="250"/>
      <c r="S39" s="250"/>
      <c r="T39" s="250"/>
    </row>
    <row r="40" spans="1:20" s="251" customFormat="1" ht="18.75" customHeight="1">
      <c r="A40" s="263"/>
      <c r="B40" s="263"/>
      <c r="C40" s="263"/>
      <c r="D40" s="263">
        <v>1</v>
      </c>
      <c r="F40" s="258" t="e">
        <f aca="true" t="shared" si="2" ref="F40:F41">"4."&amp;mergeValue()&amp;"."&amp;mergeValue()&amp;"."&amp;mergeValue()&amp;"."&amp;mergeValue()</f>
        <v>#NAME?</v>
      </c>
      <c r="G40" s="266" t="s">
        <v>169</v>
      </c>
      <c r="H40" s="260">
        <f>IF(Территории!R29="","",""&amp;Территории!R29&amp;"")</f>
        <v>0</v>
      </c>
      <c r="I40" s="267" t="s">
        <v>170</v>
      </c>
      <c r="J40" s="262"/>
      <c r="K40" s="250"/>
      <c r="L40" s="250"/>
      <c r="M40" s="250"/>
      <c r="N40" s="250"/>
      <c r="O40" s="250"/>
      <c r="P40" s="250"/>
      <c r="Q40" s="250"/>
      <c r="R40" s="250"/>
      <c r="S40" s="250"/>
      <c r="T40" s="250"/>
    </row>
    <row r="41" spans="1:20" s="251" customFormat="1" ht="18.75">
      <c r="A41" s="263"/>
      <c r="B41" s="263"/>
      <c r="C41" s="263"/>
      <c r="D41" s="263">
        <v>2</v>
      </c>
      <c r="F41" s="258" t="e">
        <f t="shared" si="2"/>
        <v>#NAME?</v>
      </c>
      <c r="G41" s="266" t="s">
        <v>169</v>
      </c>
      <c r="H41" s="260">
        <f>IF(Территории!R30="","",""&amp;Территории!R30&amp;"")</f>
        <v>0</v>
      </c>
      <c r="I41" s="267"/>
      <c r="J41" s="262"/>
      <c r="K41" s="250"/>
      <c r="L41" s="250"/>
      <c r="M41" s="250"/>
      <c r="N41" s="250"/>
      <c r="O41" s="250"/>
      <c r="P41" s="250"/>
      <c r="Q41" s="250"/>
      <c r="R41" s="250"/>
      <c r="S41" s="250"/>
      <c r="T41" s="250"/>
    </row>
    <row r="42" spans="1:20" s="233" customFormat="1" ht="3" customHeight="1">
      <c r="A42" s="206"/>
      <c r="B42" s="206"/>
      <c r="C42" s="206"/>
      <c r="D42" s="206"/>
      <c r="F42" s="282"/>
      <c r="G42" s="411"/>
      <c r="H42" s="412"/>
      <c r="I42" s="284"/>
      <c r="J42" s="206"/>
      <c r="K42" s="206"/>
      <c r="L42" s="206"/>
      <c r="M42" s="206"/>
      <c r="N42" s="206"/>
      <c r="O42" s="206"/>
      <c r="P42" s="206"/>
      <c r="Q42" s="206"/>
      <c r="R42" s="206"/>
      <c r="S42" s="206"/>
      <c r="T42" s="206"/>
    </row>
    <row r="43" spans="1:20" s="233" customFormat="1" ht="15" customHeight="1">
      <c r="A43" s="206"/>
      <c r="B43" s="206"/>
      <c r="C43" s="206"/>
      <c r="D43" s="206"/>
      <c r="F43" s="282"/>
      <c r="G43" s="283" t="s">
        <v>175</v>
      </c>
      <c r="H43" s="283"/>
      <c r="I43" s="284"/>
      <c r="J43" s="206"/>
      <c r="K43" s="206"/>
      <c r="L43" s="206"/>
      <c r="M43" s="206"/>
      <c r="N43" s="206"/>
      <c r="O43" s="206"/>
      <c r="P43" s="206"/>
      <c r="Q43" s="206"/>
      <c r="R43" s="206"/>
      <c r="S43" s="206"/>
      <c r="T43" s="206"/>
    </row>
  </sheetData>
  <sheetProtection sheet="1" formatColumns="0" formatRows="0"/>
  <mergeCells count="22">
    <mergeCell ref="F2:H2"/>
    <mergeCell ref="F4:H4"/>
    <mergeCell ref="I4:I5"/>
    <mergeCell ref="A8:A14"/>
    <mergeCell ref="B11:B14"/>
    <mergeCell ref="C12:C14"/>
    <mergeCell ref="I13:I14"/>
    <mergeCell ref="A15:A22"/>
    <mergeCell ref="B18:B22"/>
    <mergeCell ref="C19:C22"/>
    <mergeCell ref="I20:I22"/>
    <mergeCell ref="A23:A28"/>
    <mergeCell ref="B26:B28"/>
    <mergeCell ref="C27:C28"/>
    <mergeCell ref="A29:A34"/>
    <mergeCell ref="B32:B34"/>
    <mergeCell ref="C33:C34"/>
    <mergeCell ref="A35:A41"/>
    <mergeCell ref="B38:B41"/>
    <mergeCell ref="C39:C41"/>
    <mergeCell ref="I40:I41"/>
    <mergeCell ref="G43:H43"/>
  </mergeCells>
  <dataValidations count="1">
    <dataValidation type="textLength" operator="lessThanOrEqual" allowBlank="1" showInputMessage="1" showErrorMessage="1" errorTitle="Ошибка" error="Допускается ввод не более 900 символов!" sqref="I42:I43">
      <formula1>900</formula1>
    </dataValidation>
  </dataValidations>
  <printOptions/>
  <pageMargins left="0.7" right="0.7" top="0.75" bottom="0.75" header="0.5118055555555555" footer="0.5118055555555555"/>
  <pageSetup horizontalDpi="300" verticalDpi="300" orientation="portrait" paperSize="9"/>
  <drawing r:id="rId1"/>
</worksheet>
</file>

<file path=xl/worksheets/sheet22.xml><?xml version="1.0" encoding="utf-8"?>
<worksheet xmlns="http://schemas.openxmlformats.org/spreadsheetml/2006/main" xmlns:r="http://schemas.openxmlformats.org/officeDocument/2006/relationships">
  <dimension ref="A1:AC35"/>
  <sheetViews>
    <sheetView showGridLines="0" tabSelected="1" workbookViewId="0" topLeftCell="C4">
      <selection activeCell="G12" sqref="G12"/>
    </sheetView>
  </sheetViews>
  <sheetFormatPr defaultColWidth="9.140625" defaultRowHeight="11.25"/>
  <cols>
    <col min="1" max="1" width="9.140625" style="285" hidden="1" customWidth="1"/>
    <col min="2" max="2" width="9.140625" style="135" hidden="1" customWidth="1"/>
    <col min="3" max="3" width="3.7109375" style="248" customWidth="1"/>
    <col min="4" max="4" width="6.28125" style="136" customWidth="1"/>
    <col min="5" max="5" width="63.421875" style="136" customWidth="1"/>
    <col min="6" max="6" width="1.7109375" style="136" hidden="1" customWidth="1"/>
    <col min="7" max="8" width="35.7109375" style="136" customWidth="1"/>
    <col min="9" max="9" width="91.7109375" style="136" customWidth="1"/>
    <col min="10" max="10" width="10.57421875" style="136" customWidth="1"/>
    <col min="11" max="12" width="10.57421875" style="138" customWidth="1"/>
    <col min="13" max="16384" width="10.57421875" style="136" customWidth="1"/>
  </cols>
  <sheetData>
    <row r="1" spans="16:29" ht="14.25" hidden="1">
      <c r="P1" s="436"/>
      <c r="AC1" s="420"/>
    </row>
    <row r="2" ht="14.25" hidden="1"/>
    <row r="3" ht="14.25" hidden="1"/>
    <row r="4" spans="3:9" ht="3" customHeight="1">
      <c r="C4" s="286"/>
      <c r="D4" s="287"/>
      <c r="E4" s="287"/>
      <c r="F4" s="287"/>
      <c r="G4" s="287"/>
      <c r="H4" s="421"/>
      <c r="I4" s="421"/>
    </row>
    <row r="5" spans="3:9" ht="25.5" customHeight="1">
      <c r="C5" s="286"/>
      <c r="D5" s="354" t="s">
        <v>259</v>
      </c>
      <c r="E5" s="354"/>
      <c r="F5" s="354"/>
      <c r="G5" s="354"/>
      <c r="H5" s="354"/>
      <c r="I5" s="356"/>
    </row>
    <row r="6" spans="3:9" ht="3" customHeight="1">
      <c r="C6" s="286"/>
      <c r="D6" s="287"/>
      <c r="E6" s="422"/>
      <c r="F6" s="422"/>
      <c r="G6" s="422"/>
      <c r="H6" s="348"/>
      <c r="I6" s="423"/>
    </row>
    <row r="7" spans="3:9" ht="21" customHeight="1">
      <c r="C7" s="286"/>
      <c r="D7" s="365" t="s">
        <v>154</v>
      </c>
      <c r="E7" s="365"/>
      <c r="F7" s="365"/>
      <c r="G7" s="365"/>
      <c r="H7" s="365"/>
      <c r="I7" s="424" t="s">
        <v>155</v>
      </c>
    </row>
    <row r="8" spans="3:9" ht="21" customHeight="1">
      <c r="C8" s="286"/>
      <c r="D8" s="365" t="s">
        <v>89</v>
      </c>
      <c r="E8" s="425" t="s">
        <v>156</v>
      </c>
      <c r="F8" s="425"/>
      <c r="G8" s="425" t="s">
        <v>21</v>
      </c>
      <c r="H8" s="425" t="s">
        <v>244</v>
      </c>
      <c r="I8" s="424"/>
    </row>
    <row r="9" spans="3:9" ht="12" customHeight="1">
      <c r="C9" s="286"/>
      <c r="D9" s="223" t="s">
        <v>91</v>
      </c>
      <c r="E9" s="223" t="s">
        <v>92</v>
      </c>
      <c r="F9" s="223"/>
      <c r="G9" s="223" t="s">
        <v>93</v>
      </c>
      <c r="H9" s="223" t="s">
        <v>94</v>
      </c>
      <c r="I9" s="223" t="s">
        <v>95</v>
      </c>
    </row>
    <row r="10" spans="1:9" ht="14.25" customHeight="1">
      <c r="A10" s="426"/>
      <c r="C10" s="286"/>
      <c r="D10" s="427">
        <v>1</v>
      </c>
      <c r="E10" s="437" t="s">
        <v>260</v>
      </c>
      <c r="F10" s="437"/>
      <c r="G10" s="437"/>
      <c r="H10" s="437"/>
      <c r="I10" s="438"/>
    </row>
    <row r="11" spans="1:9" ht="19.5" customHeight="1">
      <c r="A11" s="426"/>
      <c r="C11" s="286"/>
      <c r="D11" s="427" t="s">
        <v>246</v>
      </c>
      <c r="E11" s="430" t="s">
        <v>261</v>
      </c>
      <c r="F11" s="429"/>
      <c r="G11" s="439" t="s">
        <v>262</v>
      </c>
      <c r="H11" s="429" t="s">
        <v>164</v>
      </c>
      <c r="I11" s="261" t="s">
        <v>263</v>
      </c>
    </row>
    <row r="12" spans="1:9" ht="45">
      <c r="A12" s="426"/>
      <c r="C12" s="286"/>
      <c r="D12" s="427" t="s">
        <v>253</v>
      </c>
      <c r="E12" s="430" t="s">
        <v>264</v>
      </c>
      <c r="F12" s="429"/>
      <c r="G12" s="440" t="s">
        <v>265</v>
      </c>
      <c r="H12" s="432" t="s">
        <v>266</v>
      </c>
      <c r="I12" s="267" t="s">
        <v>267</v>
      </c>
    </row>
    <row r="13" spans="1:9" ht="33.75">
      <c r="A13" s="426"/>
      <c r="B13" s="135">
        <v>3</v>
      </c>
      <c r="C13" s="286"/>
      <c r="D13" s="427">
        <v>2</v>
      </c>
      <c r="E13" s="437" t="s">
        <v>268</v>
      </c>
      <c r="F13" s="429"/>
      <c r="G13" s="429" t="s">
        <v>164</v>
      </c>
      <c r="H13" s="432" t="s">
        <v>269</v>
      </c>
      <c r="I13" s="329" t="s">
        <v>270</v>
      </c>
    </row>
    <row r="14" spans="1:9" ht="39" customHeight="1">
      <c r="A14" s="426"/>
      <c r="C14" s="286"/>
      <c r="D14" s="427">
        <v>3</v>
      </c>
      <c r="E14" s="437" t="s">
        <v>271</v>
      </c>
      <c r="F14" s="437"/>
      <c r="G14" s="437"/>
      <c r="H14" s="437"/>
      <c r="I14" s="441"/>
    </row>
    <row r="15" spans="1:9" ht="19.5" customHeight="1">
      <c r="A15" s="426"/>
      <c r="C15" s="286"/>
      <c r="D15" s="427" t="s">
        <v>272</v>
      </c>
      <c r="E15" s="442" t="s">
        <v>273</v>
      </c>
      <c r="F15" s="429"/>
      <c r="G15" s="429" t="s">
        <v>164</v>
      </c>
      <c r="H15" s="432" t="s">
        <v>274</v>
      </c>
      <c r="I15" s="267" t="s">
        <v>275</v>
      </c>
    </row>
    <row r="16" spans="1:9" ht="15" customHeight="1">
      <c r="A16" s="426"/>
      <c r="C16" s="286"/>
      <c r="D16" s="433"/>
      <c r="E16" s="443" t="s">
        <v>252</v>
      </c>
      <c r="F16" s="434"/>
      <c r="G16" s="434"/>
      <c r="H16" s="435"/>
      <c r="I16" s="267"/>
    </row>
    <row r="17" spans="1:9" ht="69" customHeight="1">
      <c r="A17" s="426"/>
      <c r="B17" s="135">
        <v>3</v>
      </c>
      <c r="C17" s="286"/>
      <c r="D17" s="427">
        <v>4</v>
      </c>
      <c r="E17" s="437" t="s">
        <v>276</v>
      </c>
      <c r="F17" s="437"/>
      <c r="G17" s="437"/>
      <c r="H17" s="437"/>
      <c r="I17" s="441"/>
    </row>
    <row r="18" spans="1:9" ht="19.5" customHeight="1">
      <c r="A18" s="426"/>
      <c r="C18" s="286"/>
      <c r="D18" s="427" t="s">
        <v>277</v>
      </c>
      <c r="E18" s="444" t="s">
        <v>278</v>
      </c>
      <c r="F18" s="429"/>
      <c r="G18" s="440" t="s">
        <v>279</v>
      </c>
      <c r="H18" s="429" t="s">
        <v>164</v>
      </c>
      <c r="I18" s="267" t="s">
        <v>280</v>
      </c>
    </row>
    <row r="19" spans="1:9" ht="15" customHeight="1">
      <c r="A19" s="426"/>
      <c r="C19" s="286"/>
      <c r="D19" s="433"/>
      <c r="E19" s="443" t="s">
        <v>252</v>
      </c>
      <c r="F19" s="434"/>
      <c r="G19" s="434"/>
      <c r="H19" s="435"/>
      <c r="I19" s="267"/>
    </row>
    <row r="20" spans="1:9" ht="30" customHeight="1">
      <c r="A20" s="426"/>
      <c r="B20" s="135">
        <v>3</v>
      </c>
      <c r="C20" s="286"/>
      <c r="D20" s="427">
        <v>5</v>
      </c>
      <c r="E20" s="437" t="s">
        <v>281</v>
      </c>
      <c r="F20" s="437"/>
      <c r="G20" s="437"/>
      <c r="H20" s="437"/>
      <c r="I20" s="441"/>
    </row>
    <row r="21" spans="1:9" ht="25.5" customHeight="1">
      <c r="A21" s="426"/>
      <c r="C21" s="286"/>
      <c r="D21" s="427" t="s">
        <v>282</v>
      </c>
      <c r="E21" s="430" t="s">
        <v>283</v>
      </c>
      <c r="F21" s="430"/>
      <c r="G21" s="430"/>
      <c r="H21" s="430"/>
      <c r="I21" s="441"/>
    </row>
    <row r="22" spans="1:9" ht="31.5" customHeight="1">
      <c r="A22" s="426"/>
      <c r="C22" s="286"/>
      <c r="D22" s="427" t="s">
        <v>284</v>
      </c>
      <c r="E22" s="445" t="s">
        <v>285</v>
      </c>
      <c r="F22" s="429"/>
      <c r="G22" s="440" t="s">
        <v>286</v>
      </c>
      <c r="H22" s="429" t="s">
        <v>164</v>
      </c>
      <c r="I22" s="267" t="s">
        <v>287</v>
      </c>
    </row>
    <row r="23" spans="1:9" ht="15" customHeight="1">
      <c r="A23" s="426"/>
      <c r="C23" s="286"/>
      <c r="D23" s="433"/>
      <c r="E23" s="434" t="s">
        <v>252</v>
      </c>
      <c r="F23" s="446"/>
      <c r="G23" s="446"/>
      <c r="H23" s="435"/>
      <c r="I23" s="267"/>
    </row>
    <row r="24" spans="1:9" ht="14.25" customHeight="1">
      <c r="A24" s="426"/>
      <c r="C24" s="286"/>
      <c r="D24" s="427" t="s">
        <v>288</v>
      </c>
      <c r="E24" s="430" t="s">
        <v>289</v>
      </c>
      <c r="F24" s="430"/>
      <c r="G24" s="430"/>
      <c r="H24" s="430"/>
      <c r="I24" s="441"/>
    </row>
    <row r="25" spans="1:9" ht="42.75" customHeight="1">
      <c r="A25" s="426"/>
      <c r="C25" s="286"/>
      <c r="D25" s="427" t="s">
        <v>290</v>
      </c>
      <c r="E25" s="445" t="s">
        <v>291</v>
      </c>
      <c r="F25" s="429"/>
      <c r="G25" s="440" t="s">
        <v>292</v>
      </c>
      <c r="H25" s="429" t="s">
        <v>164</v>
      </c>
      <c r="I25" s="267" t="s">
        <v>293</v>
      </c>
    </row>
    <row r="26" spans="1:9" ht="15" customHeight="1">
      <c r="A26" s="426"/>
      <c r="C26" s="286"/>
      <c r="D26" s="433"/>
      <c r="E26" s="434" t="s">
        <v>252</v>
      </c>
      <c r="F26" s="446"/>
      <c r="G26" s="446"/>
      <c r="H26" s="435"/>
      <c r="I26" s="267"/>
    </row>
    <row r="27" spans="1:9" ht="25.5" customHeight="1">
      <c r="A27" s="426"/>
      <c r="C27" s="286"/>
      <c r="D27" s="427" t="s">
        <v>294</v>
      </c>
      <c r="E27" s="430" t="s">
        <v>295</v>
      </c>
      <c r="F27" s="430"/>
      <c r="G27" s="430"/>
      <c r="H27" s="430"/>
      <c r="I27" s="441"/>
    </row>
    <row r="28" spans="1:12" ht="19.5" customHeight="1">
      <c r="A28" s="426"/>
      <c r="C28" s="286"/>
      <c r="D28" s="427" t="s">
        <v>296</v>
      </c>
      <c r="E28" s="445" t="s">
        <v>297</v>
      </c>
      <c r="F28" s="429"/>
      <c r="G28" s="447" t="s">
        <v>298</v>
      </c>
      <c r="H28" s="429" t="s">
        <v>164</v>
      </c>
      <c r="I28" s="267" t="s">
        <v>299</v>
      </c>
      <c r="K28" s="138" t="s">
        <v>300</v>
      </c>
      <c r="L28" s="138" t="s">
        <v>301</v>
      </c>
    </row>
    <row r="29" spans="1:12" ht="19.5" customHeight="1">
      <c r="A29" s="426"/>
      <c r="C29" s="376" t="s">
        <v>205</v>
      </c>
      <c r="D29" s="427" t="s">
        <v>302</v>
      </c>
      <c r="E29" s="448">
        <f>E28</f>
        <v>0</v>
      </c>
      <c r="F29" s="429" t="s">
        <v>164</v>
      </c>
      <c r="G29" s="447" t="s">
        <v>303</v>
      </c>
      <c r="H29" s="429" t="s">
        <v>164</v>
      </c>
      <c r="I29" s="267"/>
      <c r="K29" s="138" t="s">
        <v>304</v>
      </c>
      <c r="L29" s="138" t="s">
        <v>305</v>
      </c>
    </row>
    <row r="30" spans="1:9" ht="15" customHeight="1">
      <c r="A30" s="426"/>
      <c r="C30" s="286"/>
      <c r="D30" s="433"/>
      <c r="E30" s="434" t="s">
        <v>252</v>
      </c>
      <c r="F30" s="446"/>
      <c r="G30" s="446"/>
      <c r="H30" s="435"/>
      <c r="I30" s="267"/>
    </row>
    <row r="31" spans="1:9" ht="59.25" customHeight="1">
      <c r="A31" s="426"/>
      <c r="B31" s="135">
        <v>3</v>
      </c>
      <c r="C31" s="286"/>
      <c r="D31" s="427" t="s">
        <v>96</v>
      </c>
      <c r="E31" s="437" t="s">
        <v>306</v>
      </c>
      <c r="F31" s="437"/>
      <c r="G31" s="437"/>
      <c r="H31" s="437"/>
      <c r="I31" s="441"/>
    </row>
    <row r="32" spans="1:9" ht="31.5" customHeight="1">
      <c r="A32" s="426"/>
      <c r="C32" s="286"/>
      <c r="D32" s="427" t="s">
        <v>307</v>
      </c>
      <c r="E32" s="442" t="s">
        <v>308</v>
      </c>
      <c r="F32" s="429"/>
      <c r="G32" s="429" t="s">
        <v>164</v>
      </c>
      <c r="H32" s="432" t="s">
        <v>309</v>
      </c>
      <c r="I32" s="267" t="s">
        <v>275</v>
      </c>
    </row>
    <row r="33" spans="1:9" ht="15" customHeight="1">
      <c r="A33" s="426"/>
      <c r="C33" s="286"/>
      <c r="D33" s="433"/>
      <c r="E33" s="443" t="s">
        <v>252</v>
      </c>
      <c r="F33" s="446"/>
      <c r="G33" s="446"/>
      <c r="H33" s="435"/>
      <c r="I33" s="267"/>
    </row>
    <row r="34" spans="1:12" s="1" customFormat="1" ht="3" customHeight="1">
      <c r="A34" s="426"/>
      <c r="K34" s="449"/>
      <c r="L34" s="449"/>
    </row>
    <row r="35" spans="4:9" ht="24.75" customHeight="1">
      <c r="D35" s="450">
        <v>1</v>
      </c>
      <c r="E35" s="283" t="s">
        <v>310</v>
      </c>
      <c r="F35" s="283"/>
      <c r="G35" s="283"/>
      <c r="H35" s="283"/>
      <c r="I35" s="283"/>
    </row>
  </sheetData>
  <sheetProtection sheet="1" formatColumns="0" formatRows="0"/>
  <mergeCells count="18">
    <mergeCell ref="D5:H5"/>
    <mergeCell ref="D7:H7"/>
    <mergeCell ref="I7:I8"/>
    <mergeCell ref="E10:H10"/>
    <mergeCell ref="E14:H14"/>
    <mergeCell ref="I15:I16"/>
    <mergeCell ref="E17:H17"/>
    <mergeCell ref="I18:I19"/>
    <mergeCell ref="E20:H20"/>
    <mergeCell ref="E21:H21"/>
    <mergeCell ref="I22:I23"/>
    <mergeCell ref="E24:H24"/>
    <mergeCell ref="I25:I26"/>
    <mergeCell ref="E27:H27"/>
    <mergeCell ref="I28:I30"/>
    <mergeCell ref="E31:H31"/>
    <mergeCell ref="I32:I33"/>
    <mergeCell ref="E35:I35"/>
  </mergeCells>
  <dataValidations count="4">
    <dataValidation type="textLength" operator="lessThanOrEqual" allowBlank="1" showInputMessage="1" showErrorMessage="1" errorTitle="Ошибка" error="Допускается ввод не более 900 символов!" sqref="E12 G12 I12:I13 E15 I15 E18 G18 I18 E22 G22 I22 E25 G25 I25 E28 I28 E32 I32">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11">
      <formula1>0</formula1>
      <formula2>0</formula2>
    </dataValidation>
    <dataValidation type="textLength" operator="lessThanOrEqual" allowBlank="1" showInputMessage="1" showErrorMessage="1" prompt="Введите ссылку на обосновывающие материалы, загруженные с помощью &quot;ЕИАС Мониторинг&quot;." errorTitle="Ошибка" error="Допускается ввод не более 900 символов!" sqref="H12:H13 H15 H32">
      <formula1>900</formula1>
    </dataValidation>
    <dataValidation type="list" allowBlank="1" showDropDown="1" showInputMessage="1" showErrorMessage="1" prompt="Для выбора выполните двойной щелчок левой клавиши мыши по соответствующей ячейке." error="для выбора выполните двойной щелчок по ячейке" sqref="G28:G29">
      <formula1>"a"</formula1>
      <formula2>0</formula2>
    </dataValidation>
  </dataValidations>
  <hyperlinks>
    <hyperlink ref="H12" location="'Форма 2.12'!$H$12" display="https://portal.eias.ru/Portal/DownloadPage.aspx?type=12&amp;guid=2922fa48-232b-448f-a845-fb11140b16d7"/>
    <hyperlink ref="H13" location="'Форма 2.12'!$H$13" display="https://portal.eias.ru/Portal/DownloadPage.aspx?type=12&amp;guid=1008f9fe-5bf9-482d-885e-223b70023a4f"/>
    <hyperlink ref="H15" location="'Форма 2.12'!$H$15" display="https://portal.eias.ru/Portal/DownloadPage.aspx?type=12&amp;guid=dcbe52d3-9230-4ccf-9431-34cf7632bf9e"/>
    <hyperlink ref="H32" location="'Форма 2.12'!$H$32" display="https://portal.eias.ru/Portal/DownloadPage.aspx?type=12&amp;guid=15e0b592-d617-4084-923e-9de78eb3b0b6"/>
  </hyperlinks>
  <printOptions/>
  <pageMargins left="0.7" right="0.7" top="0.75" bottom="0.75" header="0.5118055555555555" footer="0.5118055555555555"/>
  <pageSetup horizontalDpi="300" verticalDpi="300"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5:N15"/>
  <sheetViews>
    <sheetView showGridLines="0" workbookViewId="0" topLeftCell="C4">
      <selection activeCell="A1" sqref="A1"/>
    </sheetView>
  </sheetViews>
  <sheetFormatPr defaultColWidth="9.140625" defaultRowHeight="11.25"/>
  <cols>
    <col min="1" max="1" width="9.140625" style="451" hidden="1" customWidth="1"/>
    <col min="2" max="2" width="9.140625" style="452" hidden="1" customWidth="1"/>
    <col min="3" max="3" width="3.7109375" style="453" customWidth="1"/>
    <col min="4" max="4" width="7.00390625" style="454" customWidth="1"/>
    <col min="5" max="5" width="11.28125" style="454" customWidth="1"/>
    <col min="6" max="6" width="41.00390625" style="454" customWidth="1"/>
    <col min="7" max="7" width="18.00390625" style="454" customWidth="1"/>
    <col min="8" max="8" width="13.140625" style="454" customWidth="1"/>
    <col min="9" max="9" width="11.421875" style="454" customWidth="1"/>
    <col min="10" max="10" width="42.140625" style="454" customWidth="1"/>
    <col min="11" max="11" width="115.8515625" style="454" customWidth="1"/>
    <col min="12" max="12" width="3.7109375" style="454" customWidth="1"/>
    <col min="13" max="16384" width="9.140625" style="454" customWidth="1"/>
  </cols>
  <sheetData>
    <row r="1" ht="14.25" hidden="1"/>
    <row r="2" ht="14.25" hidden="1"/>
    <row r="3" ht="14.25" hidden="1"/>
    <row r="4" ht="3" customHeight="1"/>
    <row r="5" spans="1:11" s="136" customFormat="1" ht="22.5" customHeight="1">
      <c r="A5" s="135"/>
      <c r="C5" s="376"/>
      <c r="D5" s="154" t="s">
        <v>311</v>
      </c>
      <c r="E5" s="154"/>
      <c r="F5" s="154"/>
      <c r="G5" s="154"/>
      <c r="H5" s="154"/>
      <c r="I5" s="154"/>
      <c r="J5" s="154"/>
      <c r="K5" s="209"/>
    </row>
    <row r="6" spans="4:11" ht="3" customHeight="1" hidden="1">
      <c r="D6" s="455"/>
      <c r="E6" s="455"/>
      <c r="G6" s="455"/>
      <c r="H6" s="455"/>
      <c r="I6" s="455"/>
      <c r="J6" s="455"/>
      <c r="K6" s="455"/>
    </row>
    <row r="7" spans="2:12" s="451" customFormat="1" ht="3" customHeight="1">
      <c r="B7" s="452"/>
      <c r="C7" s="453"/>
      <c r="D7" s="456"/>
      <c r="E7" s="456"/>
      <c r="G7" s="456"/>
      <c r="H7" s="456"/>
      <c r="I7" s="456"/>
      <c r="J7" s="456"/>
      <c r="K7" s="456"/>
      <c r="L7" s="457"/>
    </row>
    <row r="8" spans="4:11" ht="14.25" customHeight="1">
      <c r="D8" s="458" t="s">
        <v>154</v>
      </c>
      <c r="E8" s="458"/>
      <c r="F8" s="458"/>
      <c r="G8" s="458"/>
      <c r="H8" s="458"/>
      <c r="I8" s="458"/>
      <c r="J8" s="458"/>
      <c r="K8" s="458" t="s">
        <v>155</v>
      </c>
    </row>
    <row r="9" spans="4:11" ht="14.25" customHeight="1">
      <c r="D9" s="458" t="s">
        <v>89</v>
      </c>
      <c r="E9" s="458" t="s">
        <v>312</v>
      </c>
      <c r="F9" s="458"/>
      <c r="G9" s="458" t="s">
        <v>313</v>
      </c>
      <c r="H9" s="458"/>
      <c r="I9" s="458"/>
      <c r="J9" s="458"/>
      <c r="K9" s="458"/>
    </row>
    <row r="10" spans="4:11" ht="22.5">
      <c r="D10" s="458"/>
      <c r="E10" s="458" t="s">
        <v>314</v>
      </c>
      <c r="F10" s="458" t="s">
        <v>90</v>
      </c>
      <c r="G10" s="458" t="s">
        <v>90</v>
      </c>
      <c r="H10" s="458" t="s">
        <v>314</v>
      </c>
      <c r="I10" s="458" t="s">
        <v>315</v>
      </c>
      <c r="J10" s="458" t="s">
        <v>244</v>
      </c>
      <c r="K10" s="458"/>
    </row>
    <row r="11" spans="4:11" ht="12" customHeight="1">
      <c r="D11" s="223" t="s">
        <v>91</v>
      </c>
      <c r="E11" s="223" t="s">
        <v>92</v>
      </c>
      <c r="F11" s="223" t="s">
        <v>93</v>
      </c>
      <c r="G11" s="223" t="s">
        <v>94</v>
      </c>
      <c r="H11" s="223" t="s">
        <v>95</v>
      </c>
      <c r="I11" s="223" t="s">
        <v>96</v>
      </c>
      <c r="J11" s="223" t="s">
        <v>97</v>
      </c>
      <c r="K11" s="223" t="s">
        <v>144</v>
      </c>
    </row>
    <row r="12" spans="1:14" s="465" customFormat="1" ht="57" customHeight="1">
      <c r="A12" s="3" t="s">
        <v>93</v>
      </c>
      <c r="B12" s="459"/>
      <c r="C12" s="460"/>
      <c r="D12" s="461" t="s">
        <v>91</v>
      </c>
      <c r="E12" s="462"/>
      <c r="F12" s="463"/>
      <c r="G12" s="463"/>
      <c r="H12" s="463"/>
      <c r="I12" s="326"/>
      <c r="J12" s="464"/>
      <c r="K12" s="267" t="s">
        <v>316</v>
      </c>
      <c r="M12" s="466" t="e">
        <f>#N/A</f>
        <v>#N/A</v>
      </c>
      <c r="N12" s="467"/>
    </row>
    <row r="13" spans="4:11" s="454" customFormat="1" ht="15" customHeight="1">
      <c r="D13" s="433"/>
      <c r="E13" s="468" t="s">
        <v>241</v>
      </c>
      <c r="F13" s="469"/>
      <c r="G13" s="469"/>
      <c r="H13" s="469"/>
      <c r="I13" s="469"/>
      <c r="J13" s="470"/>
      <c r="K13" s="267"/>
    </row>
    <row r="14" s="454" customFormat="1" ht="3" customHeight="1"/>
    <row r="15" spans="5:10" ht="27.75" customHeight="1">
      <c r="E15" s="471" t="s">
        <v>317</v>
      </c>
      <c r="F15" s="471"/>
      <c r="G15" s="471"/>
      <c r="H15" s="471"/>
      <c r="I15" s="471"/>
      <c r="J15" s="471"/>
    </row>
  </sheetData>
  <sheetProtection password="FA9C" sheet="1" formatColumns="0" formatRows="0"/>
  <mergeCells count="8">
    <mergeCell ref="D5:J5"/>
    <mergeCell ref="D8:J8"/>
    <mergeCell ref="K8:K10"/>
    <mergeCell ref="D9:D10"/>
    <mergeCell ref="E9:F9"/>
    <mergeCell ref="G9:J9"/>
    <mergeCell ref="K12:K13"/>
    <mergeCell ref="E15:J15"/>
  </mergeCells>
  <dataValidations count="4">
    <dataValidation type="textLength" operator="lessThanOrEqual" allowBlank="1" showInputMessage="1" showErrorMessage="1" errorTitle="Ошибка" error="Допускается ввод не более 900 символов!" sqref="F12:H12">
      <formula1>900</formula1>
    </dataValidation>
    <dataValidation type="list" allowBlank="1" showInputMessage="1" showErrorMessage="1" prompt="Выберите значение из списка" errorTitle="Ошибка" error="Выберите значение из списка" sqref="E12">
      <formula1>0</formula1>
      <formula2>0</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12">
      <formula1>0</formula1>
      <formula2>0</formula2>
    </dataValidation>
    <dataValidation type="textLength" operator="lessThanOrEqual" allowBlank="1" showInputMessage="1" showErrorMessage="1" prompt="Введите ссылку на обосновывающие материалы, загруженные с помощью &quot;ЕИАС Мониторинг&quot;." errorTitle="Ошибка" error="Допускается ввод не более 900 символов!" sqref="J12">
      <formula1>900</formula1>
    </dataValidation>
  </dataValidations>
  <printOptions horizontalCentered="1"/>
  <pageMargins left="0.2361111111111111" right="0.2361111111111111" top="0.2361111111111111" bottom="0.2361111111111111" header="0.5118055555555555" footer="0.5118055555555555"/>
  <pageSetup fitToHeight="0" fitToWidth="1" horizontalDpi="300" verticalDpi="300" orientation="landscape" paperSize="77"/>
  <drawing r:id="rId1"/>
</worksheet>
</file>

<file path=xl/worksheets/sheet24.xml><?xml version="1.0" encoding="utf-8"?>
<worksheet xmlns="http://schemas.openxmlformats.org/spreadsheetml/2006/main" xmlns:r="http://schemas.openxmlformats.org/officeDocument/2006/relationships">
  <sheetPr>
    <pageSetUpPr fitToPage="1"/>
  </sheetPr>
  <dimension ref="C6:I15"/>
  <sheetViews>
    <sheetView showGridLines="0" workbookViewId="0" topLeftCell="C6">
      <selection activeCell="A1" sqref="A1"/>
    </sheetView>
  </sheetViews>
  <sheetFormatPr defaultColWidth="9.140625" defaultRowHeight="11.25"/>
  <cols>
    <col min="1" max="2" width="9.140625" style="472" hidden="1" customWidth="1"/>
    <col min="3" max="3" width="3.7109375" style="473" customWidth="1"/>
    <col min="4" max="4" width="6.28125" style="472" customWidth="1"/>
    <col min="5" max="5" width="95.00390625" style="472" customWidth="1"/>
    <col min="6" max="16384" width="9.140625" style="472" customWidth="1"/>
  </cols>
  <sheetData>
    <row r="1" ht="14.25" hidden="1"/>
    <row r="2" ht="14.25" hidden="1"/>
    <row r="3" ht="14.25" hidden="1"/>
    <row r="4" ht="14.25" hidden="1"/>
    <row r="5" ht="14.25" hidden="1"/>
    <row r="6" spans="3:5" ht="3" customHeight="1">
      <c r="C6" s="474"/>
      <c r="D6" s="475"/>
      <c r="E6" s="475"/>
    </row>
    <row r="7" spans="3:6" ht="22.5" customHeight="1">
      <c r="C7" s="474"/>
      <c r="D7" s="154" t="s">
        <v>318</v>
      </c>
      <c r="E7" s="154"/>
      <c r="F7" s="476"/>
    </row>
    <row r="8" spans="3:5" ht="3" customHeight="1">
      <c r="C8" s="474"/>
      <c r="D8" s="475"/>
      <c r="E8" s="475"/>
    </row>
    <row r="9" spans="3:5" ht="15.75" customHeight="1">
      <c r="C9" s="474"/>
      <c r="D9" s="365" t="s">
        <v>89</v>
      </c>
      <c r="E9" s="477" t="s">
        <v>319</v>
      </c>
    </row>
    <row r="10" spans="3:5" ht="12" customHeight="1">
      <c r="C10" s="474"/>
      <c r="D10" s="223" t="s">
        <v>91</v>
      </c>
      <c r="E10" s="223" t="s">
        <v>92</v>
      </c>
    </row>
    <row r="11" spans="3:5" ht="11.25" customHeight="1" hidden="1">
      <c r="C11" s="474"/>
      <c r="D11" s="478">
        <v>0</v>
      </c>
      <c r="E11" s="479"/>
    </row>
    <row r="12" spans="3:5" ht="15" customHeight="1">
      <c r="C12" s="480"/>
      <c r="D12" s="481">
        <v>1</v>
      </c>
      <c r="E12" s="482"/>
    </row>
    <row r="13" spans="3:5" ht="12" customHeight="1">
      <c r="C13" s="474"/>
      <c r="D13" s="483"/>
      <c r="E13" s="484" t="s">
        <v>320</v>
      </c>
    </row>
    <row r="14" ht="3" customHeight="1"/>
    <row r="15" spans="3:9" ht="22.5" customHeight="1">
      <c r="C15" s="485"/>
      <c r="D15" s="486" t="s">
        <v>321</v>
      </c>
      <c r="E15" s="486"/>
      <c r="F15" s="487"/>
      <c r="G15" s="487"/>
      <c r="H15" s="487"/>
      <c r="I15" s="487"/>
    </row>
  </sheetData>
  <sheetProtection password="FA9C" sheet="1" formatColumns="0" formatRows="0"/>
  <mergeCells count="2">
    <mergeCell ref="D7:E7"/>
    <mergeCell ref="D15:E15"/>
  </mergeCells>
  <dataValidations count="1">
    <dataValidation type="textLength" operator="lessThanOrEqual" allowBlank="1" showInputMessage="1" showErrorMessage="1" errorTitle="Ошибка" error="Допускается ввод не более 900 символов!" sqref="E11:E12">
      <formula1>900</formula1>
    </dataValidation>
  </dataValidations>
  <printOptions/>
  <pageMargins left="0.75" right="0.75" top="1" bottom="1" header="0.5118055555555555" footer="0.5118055555555555"/>
  <pageSetup fitToHeight="1" fitToWidth="1" horizontalDpi="300" verticalDpi="300"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C1:L12"/>
  <sheetViews>
    <sheetView showGridLines="0" workbookViewId="0" topLeftCell="C6">
      <selection activeCell="A1" sqref="A1"/>
    </sheetView>
  </sheetViews>
  <sheetFormatPr defaultColWidth="9.140625" defaultRowHeight="11.25"/>
  <cols>
    <col min="1" max="2" width="9.140625" style="472" hidden="1" customWidth="1"/>
    <col min="3" max="3" width="3.7109375" style="473" customWidth="1"/>
    <col min="4" max="4" width="6.28125" style="472" customWidth="1"/>
    <col min="5" max="5" width="95.00390625" style="472" customWidth="1"/>
    <col min="6" max="16384" width="9.140625" style="472" customWidth="1"/>
  </cols>
  <sheetData>
    <row r="1" ht="14.25" hidden="1">
      <c r="L1" s="488"/>
    </row>
    <row r="2" ht="14.25" hidden="1"/>
    <row r="3" ht="14.25" hidden="1"/>
    <row r="4" ht="14.25" hidden="1"/>
    <row r="5" ht="14.25" hidden="1"/>
    <row r="6" spans="3:5" ht="3" customHeight="1">
      <c r="C6" s="474"/>
      <c r="D6" s="475"/>
      <c r="E6" s="475"/>
    </row>
    <row r="7" spans="3:6" ht="22.5" customHeight="1">
      <c r="C7" s="474"/>
      <c r="D7" s="154" t="s">
        <v>322</v>
      </c>
      <c r="E7" s="154"/>
      <c r="F7" s="476"/>
    </row>
    <row r="8" spans="3:5" ht="3" customHeight="1">
      <c r="C8" s="474"/>
      <c r="D8" s="475"/>
      <c r="E8" s="475"/>
    </row>
    <row r="9" spans="3:5" ht="15.75" customHeight="1">
      <c r="C9" s="474"/>
      <c r="D9" s="365" t="s">
        <v>89</v>
      </c>
      <c r="E9" s="425" t="s">
        <v>323</v>
      </c>
    </row>
    <row r="10" spans="3:5" ht="12" customHeight="1">
      <c r="C10" s="474"/>
      <c r="D10" s="223" t="s">
        <v>91</v>
      </c>
      <c r="E10" s="223" t="s">
        <v>92</v>
      </c>
    </row>
    <row r="11" spans="3:5" ht="15" customHeight="1" hidden="1">
      <c r="C11" s="474"/>
      <c r="D11" s="481">
        <v>0</v>
      </c>
      <c r="E11" s="489"/>
    </row>
    <row r="12" spans="3:5" ht="14.25">
      <c r="C12" s="474"/>
      <c r="D12" s="433"/>
      <c r="E12" s="490" t="s">
        <v>320</v>
      </c>
    </row>
  </sheetData>
  <sheetProtection password="FA9C" sheet="1" formatColumns="0" formatRows="0"/>
  <mergeCells count="1">
    <mergeCell ref="D7:E7"/>
  </mergeCells>
  <dataValidations count="1">
    <dataValidation type="textLength" operator="lessThanOrEqual" allowBlank="1" showInputMessage="1" showErrorMessage="1" errorTitle="Ошибка" error="Допускается ввод не более 900 символов!" sqref="E11">
      <formula1>900</formula1>
    </dataValidation>
  </dataValidations>
  <printOptions/>
  <pageMargins left="0.75" right="0.75" top="1" bottom="1" header="0.5118055555555555" footer="0.5118055555555555"/>
  <pageSetup fitToHeight="1" fitToWidth="1"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B2:E4"/>
  <sheetViews>
    <sheetView showGridLines="0" workbookViewId="0" topLeftCell="A1">
      <selection activeCell="A1" sqref="A1"/>
    </sheetView>
  </sheetViews>
  <sheetFormatPr defaultColWidth="9.140625" defaultRowHeight="11.25"/>
  <cols>
    <col min="1" max="1" width="1.7109375" style="491" customWidth="1"/>
    <col min="2" max="2" width="34.57421875" style="491" customWidth="1"/>
    <col min="3" max="3" width="85.7109375" style="491" customWidth="1"/>
    <col min="4" max="4" width="17.7109375" style="491" customWidth="1"/>
    <col min="5" max="16384" width="9.140625" style="491" customWidth="1"/>
  </cols>
  <sheetData>
    <row r="1" ht="3" customHeight="1"/>
    <row r="2" spans="2:5" ht="22.5">
      <c r="B2" s="492" t="s">
        <v>324</v>
      </c>
      <c r="C2" s="492"/>
      <c r="D2" s="492"/>
      <c r="E2" s="493"/>
    </row>
    <row r="3" ht="3" customHeight="1"/>
    <row r="4" spans="2:4" ht="21.75" customHeight="1">
      <c r="B4" s="494" t="s">
        <v>325</v>
      </c>
      <c r="C4" s="494" t="s">
        <v>326</v>
      </c>
      <c r="D4" s="494" t="s">
        <v>19</v>
      </c>
    </row>
    <row r="5" ht="12"/>
  </sheetData>
  <sheetProtection sheet="1" formatColumns="0" formatRows="0" autoFilter="0"/>
  <mergeCells count="1">
    <mergeCell ref="B2:D2"/>
  </mergeCells>
  <printOptions/>
  <pageMargins left="0.7" right="0.7" top="0.75" bottom="0.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sheetPr>
    <tabColor indexed="47"/>
  </sheetPr>
  <dimension ref="A1:A339"/>
  <sheetViews>
    <sheetView showGridLines="0" workbookViewId="0" topLeftCell="A1">
      <selection activeCell="A1" sqref="A1"/>
    </sheetView>
  </sheetViews>
  <sheetFormatPr defaultColWidth="9.140625" defaultRowHeight="11.25"/>
  <cols>
    <col min="1" max="16384" width="8.7109375" style="0" customWidth="1"/>
  </cols>
  <sheetData>
    <row r="1" ht="11.25">
      <c r="A1" s="4">
        <f>IF('Форма 2.2 | Т-тех'!$O$22="",1,0)</f>
        <v>1</v>
      </c>
    </row>
    <row r="2" ht="11.25">
      <c r="A2" s="4">
        <f>IF('Форма 2.2 | Т-тех'!$R$23="",1,0)</f>
        <v>1</v>
      </c>
    </row>
    <row r="3" ht="11.25">
      <c r="A3" s="4">
        <f>IF('Форма 2.2 | Т-тех'!$T$23="",1,0)</f>
        <v>1</v>
      </c>
    </row>
    <row r="4" ht="11.25">
      <c r="A4" s="4">
        <f>IF('Форма 2.2 | Т-тех'!$S$23="",1,0)</f>
        <v>0</v>
      </c>
    </row>
    <row r="5" ht="11.25">
      <c r="A5" s="4">
        <f>IF('Форма 2.2 | Т-тех'!$U$23="",1,0)</f>
        <v>0</v>
      </c>
    </row>
    <row r="6" ht="11.25">
      <c r="A6" s="4">
        <f>IF('Форма 2.2 | Т-транс'!$O$22="",1,0)</f>
        <v>1</v>
      </c>
    </row>
    <row r="7" ht="11.25">
      <c r="A7" s="4">
        <f>IF('Форма 2.2 | Т-транс'!$R$23="",1,0)</f>
        <v>1</v>
      </c>
    </row>
    <row r="8" ht="11.25">
      <c r="A8" s="4">
        <f>IF('Форма 2.2 | Т-транс'!$T$23="",1,0)</f>
        <v>1</v>
      </c>
    </row>
    <row r="9" ht="11.25">
      <c r="A9" s="4">
        <f>IF('Форма 2.2 | Т-транс'!$S$23="",1,0)</f>
        <v>0</v>
      </c>
    </row>
    <row r="10" ht="11.25">
      <c r="A10" s="4">
        <f>IF('Форма 2.2 | Т-транс'!$U$23="",1,0)</f>
        <v>0</v>
      </c>
    </row>
    <row r="11" ht="11.25">
      <c r="A11" s="4">
        <f>IF('Форма 2.2 | Т-подвоз'!$O$22="",1,0)</f>
        <v>1</v>
      </c>
    </row>
    <row r="12" ht="11.25">
      <c r="A12" s="4">
        <f>IF('Форма 2.2 | Т-подвоз'!$R$23="",1,0)</f>
        <v>1</v>
      </c>
    </row>
    <row r="13" ht="11.25">
      <c r="A13" s="4">
        <f>IF('Форма 2.2 | Т-подвоз'!$T$23="",1,0)</f>
        <v>1</v>
      </c>
    </row>
    <row r="14" ht="11.25">
      <c r="A14" s="4">
        <f>IF('Форма 2.2 | Т-подвоз'!$S$23="",1,0)</f>
        <v>0</v>
      </c>
    </row>
    <row r="15" ht="11.25">
      <c r="A15" s="4">
        <f>IF('Форма 2.2 | Т-подвоз'!$U$23="",1,0)</f>
        <v>0</v>
      </c>
    </row>
    <row r="16" ht="11.25">
      <c r="A16" s="4">
        <f>IF('Форма 2.2 | Т-пит'!$O$22="",1,0)</f>
        <v>0</v>
      </c>
    </row>
    <row r="17" ht="11.25">
      <c r="A17" s="4">
        <f>IF('Форма 2.2 | Т-пит'!$R$23="",1,0)</f>
        <v>0</v>
      </c>
    </row>
    <row r="18" ht="11.25">
      <c r="A18" s="4">
        <f>IF('Форма 2.2 | Т-пит'!$T$23="",1,0)</f>
        <v>0</v>
      </c>
    </row>
    <row r="19" ht="11.25">
      <c r="A19" s="4">
        <f>IF('Форма 2.2 | Т-пит'!$S$23="",1,0)</f>
        <v>0</v>
      </c>
    </row>
    <row r="20" ht="11.25">
      <c r="A20" s="4">
        <f>IF('Форма 2.2 | Т-пит'!$U$23="",1,0)</f>
        <v>0</v>
      </c>
    </row>
    <row r="21" ht="11.25">
      <c r="A21" s="4">
        <f>IF('Форма 2.3 | Т-подкл(инд)'!$M$22="",1,0)</f>
        <v>1</v>
      </c>
    </row>
    <row r="22" ht="11.25">
      <c r="A22" s="4">
        <f>IF('Форма 2.3 | Т-подкл(инд)'!$Q$22="",1,0)</f>
        <v>1</v>
      </c>
    </row>
    <row r="23" ht="11.25">
      <c r="A23" s="4">
        <f>IF('Форма 2.3 | Т-подкл(инд)'!$AD$22="",1,0)</f>
        <v>1</v>
      </c>
    </row>
    <row r="24" ht="11.25">
      <c r="A24" s="4">
        <f>IF('Форма 2.3 | Т-подкл(инд)'!$AE$22="",1,0)</f>
        <v>1</v>
      </c>
    </row>
    <row r="25" ht="11.25">
      <c r="A25" s="4">
        <f>IF('Форма 2.3 | Т-подкл(инд)'!$AF$22="",1,0)</f>
        <v>1</v>
      </c>
    </row>
    <row r="26" ht="11.25">
      <c r="A26" s="4">
        <f>IF('Форма 2.3 | Т-подкл(инд)'!$AG$22="",1,0)</f>
        <v>1</v>
      </c>
    </row>
    <row r="27" ht="11.25">
      <c r="A27" s="4">
        <f>IF('Форма 2.3 | Т-подкл(инд)'!$AH$22="",1,0)</f>
        <v>1</v>
      </c>
    </row>
    <row r="28" ht="11.25">
      <c r="A28" s="4">
        <f>IF('Форма 2.3 | Т-подкл(инд)'!$AJ$22="",1,0)</f>
        <v>1</v>
      </c>
    </row>
    <row r="29" ht="11.25">
      <c r="A29" s="4">
        <f>IF('Форма 2.3 | Т-подкл(инд)'!$N$22="",1,0)</f>
        <v>0</v>
      </c>
    </row>
    <row r="30" ht="11.25">
      <c r="A30" s="4">
        <f>IF('Форма 2.3 | Т-подкл(инд)'!$R$22="",1,0)</f>
        <v>0</v>
      </c>
    </row>
    <row r="31" ht="11.25">
      <c r="A31" s="4">
        <f>IF('Форма 2.3 | Т-подкл(инд)'!$V$22="",1,0)</f>
        <v>0</v>
      </c>
    </row>
    <row r="32" ht="11.25">
      <c r="A32" s="4">
        <f>IF('Форма 2.3 | Т-подкл(инд)'!$Z$22="",1,0)</f>
        <v>0</v>
      </c>
    </row>
    <row r="33" ht="11.25">
      <c r="A33" s="4">
        <f>IF('Форма 2.3 | Т-подкл(инд)'!$AI$22="",1,0)</f>
        <v>0</v>
      </c>
    </row>
    <row r="34" ht="11.25">
      <c r="A34" s="4">
        <f>IF('Форма 2.3 | Т-подкл(инд)'!$AK$22="",1,0)</f>
        <v>0</v>
      </c>
    </row>
    <row r="35" ht="11.25">
      <c r="A35" s="4">
        <f>IF('Форма 2.3 | Т-подкл'!$P$22="",1,0)</f>
        <v>1</v>
      </c>
    </row>
    <row r="36" ht="11.25">
      <c r="A36" s="4">
        <f>IF('Форма 2.3 | Т-подкл'!$AC$22="",1,0)</f>
        <v>1</v>
      </c>
    </row>
    <row r="37" ht="11.25">
      <c r="A37" s="4">
        <f>IF('Форма 2.3 | Т-подкл'!$AD$22="",1,0)</f>
        <v>1</v>
      </c>
    </row>
    <row r="38" ht="11.25">
      <c r="A38" s="4">
        <f>IF('Форма 2.3 | Т-подкл'!$AE$22="",1,0)</f>
        <v>1</v>
      </c>
    </row>
    <row r="39" ht="11.25">
      <c r="A39" s="4">
        <f>IF('Форма 2.3 | Т-подкл'!$AF$22="",1,0)</f>
        <v>1</v>
      </c>
    </row>
    <row r="40" ht="11.25">
      <c r="A40" s="4">
        <f>IF('Форма 2.3 | Т-подкл'!$AG$22="",1,0)</f>
        <v>1</v>
      </c>
    </row>
    <row r="41" ht="11.25">
      <c r="A41" s="4">
        <f>IF('Форма 2.3 | Т-подкл'!$AI$22="",1,0)</f>
        <v>1</v>
      </c>
    </row>
    <row r="42" ht="11.25">
      <c r="A42" s="4">
        <f>IF('Форма 2.3 | Т-подкл'!$Q$22="",1,0)</f>
        <v>0</v>
      </c>
    </row>
    <row r="43" ht="11.25">
      <c r="A43" s="4">
        <f>IF('Форма 2.3 | Т-подкл'!$U$22="",1,0)</f>
        <v>0</v>
      </c>
    </row>
    <row r="44" ht="11.25">
      <c r="A44" s="4">
        <f>IF('Форма 2.3 | Т-подкл'!$Y$22="",1,0)</f>
        <v>0</v>
      </c>
    </row>
    <row r="45" ht="11.25">
      <c r="A45" s="4">
        <f>IF('Форма 2.3 | Т-подкл'!$AH$22="",1,0)</f>
        <v>0</v>
      </c>
    </row>
    <row r="46" ht="11.25">
      <c r="A46" s="4">
        <f>IF('Форма 2.3 | Т-подкл'!$AJ$22="",1,0)</f>
        <v>0</v>
      </c>
    </row>
    <row r="47" ht="11.25">
      <c r="A47" s="4">
        <f>IF('Форма 2.11'!$E$12="",1,0)</f>
        <v>0</v>
      </c>
    </row>
    <row r="48" ht="11.25">
      <c r="A48" s="4">
        <f>IF('Форма 2.11'!$F$12="",1,0)</f>
        <v>0</v>
      </c>
    </row>
    <row r="49" ht="11.25">
      <c r="A49" s="4">
        <f>IF('Форма 2.12'!$G$11="",1,0)</f>
        <v>0</v>
      </c>
    </row>
    <row r="50" ht="11.25">
      <c r="A50" s="4">
        <f>IF('Форма 2.12'!$G$12="",1,0)</f>
        <v>0</v>
      </c>
    </row>
    <row r="51" ht="11.25">
      <c r="A51" s="4">
        <f>IF('Форма 2.12'!$H$12="",1,0)</f>
        <v>0</v>
      </c>
    </row>
    <row r="52" ht="11.25">
      <c r="A52" s="4">
        <f>IF('Форма 2.12'!$H$13="",1,0)</f>
        <v>0</v>
      </c>
    </row>
    <row r="53" ht="11.25">
      <c r="A53" s="4">
        <f>IF('Форма 2.12'!$E$15="",1,0)</f>
        <v>0</v>
      </c>
    </row>
    <row r="54" ht="11.25">
      <c r="A54" s="4">
        <f>IF('Форма 2.12'!$H$15="",1,0)</f>
        <v>0</v>
      </c>
    </row>
    <row r="55" ht="11.25">
      <c r="A55" s="4">
        <f>IF('Форма 2.12'!$G$18="",1,0)</f>
        <v>0</v>
      </c>
    </row>
    <row r="56" ht="11.25">
      <c r="A56" s="4">
        <f>IF('Форма 2.12'!$G$22="",1,0)</f>
        <v>0</v>
      </c>
    </row>
    <row r="57" ht="11.25">
      <c r="A57" s="4">
        <f>IF('Форма 2.12'!$G$25="",1,0)</f>
        <v>0</v>
      </c>
    </row>
    <row r="58" ht="11.25">
      <c r="A58" s="4">
        <f>IF('Форма 2.12'!$E$32="",1,0)</f>
        <v>0</v>
      </c>
    </row>
    <row r="59" ht="11.25">
      <c r="A59" s="4">
        <f>IF('Форма 2.12'!$H$32="",1,0)</f>
        <v>0</v>
      </c>
    </row>
    <row r="60" ht="11.25">
      <c r="A60" s="4">
        <f>IF('Форма 2.12'!$G$28="",1,0)</f>
        <v>0</v>
      </c>
    </row>
    <row r="61" ht="11.25">
      <c r="A61" s="4">
        <f>IF('Форма 1.0.2'!$E$12="",1,0)</f>
        <v>1</v>
      </c>
    </row>
    <row r="62" ht="11.25">
      <c r="A62" s="4">
        <f>IF('Форма 1.0.2'!$F$12="",1,0)</f>
        <v>1</v>
      </c>
    </row>
    <row r="63" ht="11.25">
      <c r="A63" s="4">
        <f>IF('Форма 1.0.2'!$G$12="",1,0)</f>
        <v>1</v>
      </c>
    </row>
    <row r="64" ht="11.25">
      <c r="A64" s="4">
        <f>IF('Форма 1.0.2'!$H$12="",1,0)</f>
        <v>1</v>
      </c>
    </row>
    <row r="65" ht="11.25">
      <c r="A65" s="4">
        <f>IF('Форма 1.0.2'!$I$12="",1,0)</f>
        <v>1</v>
      </c>
    </row>
    <row r="66" ht="11.25">
      <c r="A66" s="4">
        <f>IF('Форма 1.0.2'!$J$12="",1,0)</f>
        <v>1</v>
      </c>
    </row>
    <row r="67" ht="11.25">
      <c r="A67" s="4">
        <f>IF('Сведения об изменении'!$E$12="",1,0)</f>
        <v>1</v>
      </c>
    </row>
    <row r="68" ht="11.25">
      <c r="A68" s="4">
        <f>IF('Форма 2.11'!$F$15="",1,0)</f>
        <v>0</v>
      </c>
    </row>
    <row r="69" ht="11.25">
      <c r="A69" s="4">
        <f>IF('Форма 2.11'!$E$15="",1,0)</f>
        <v>0</v>
      </c>
    </row>
    <row r="70" ht="11.25">
      <c r="A70" s="4">
        <f>IF(Территории!$E$12="",1,0)</f>
        <v>0</v>
      </c>
    </row>
    <row r="71" ht="11.25">
      <c r="A71" s="4">
        <f>IF(Территории!$E$16="",1,0)</f>
        <v>0</v>
      </c>
    </row>
    <row r="72" ht="11.25">
      <c r="A72" s="4">
        <f>IF(Территории!$E$21="",1,0)</f>
        <v>0</v>
      </c>
    </row>
    <row r="73" ht="11.25">
      <c r="A73" s="4">
        <f>IF(Территории!$E$24="",1,0)</f>
        <v>0</v>
      </c>
    </row>
    <row r="74" ht="11.25">
      <c r="A74" s="4">
        <f>IF(Территории!$E$27="",1,0)</f>
        <v>0</v>
      </c>
    </row>
    <row r="75" ht="11.25">
      <c r="A75" s="4">
        <f>IF('Перечень тарифов'!$E$21="",1,0)</f>
        <v>0</v>
      </c>
    </row>
    <row r="76" ht="11.25">
      <c r="A76" s="4">
        <f>IF('Перечень тарифов'!$F$21="",1,0)</f>
        <v>0</v>
      </c>
    </row>
    <row r="77" ht="11.25">
      <c r="A77" s="4">
        <f>IF('Перечень тарифов'!$G$21="",1,0)</f>
        <v>0</v>
      </c>
    </row>
    <row r="78" ht="11.25">
      <c r="A78" s="4">
        <f>IF('Перечень тарифов'!$K$21="",1,0)</f>
        <v>0</v>
      </c>
    </row>
    <row r="79" ht="11.25">
      <c r="A79" s="4">
        <f>IF('Перечень тарифов'!$O$21="",1,0)</f>
        <v>0</v>
      </c>
    </row>
    <row r="80" ht="11.25">
      <c r="A80" s="4">
        <f>IF('Перечень тарифов'!$N$21="",1,0)</f>
        <v>0</v>
      </c>
    </row>
    <row r="81" ht="11.25">
      <c r="A81" s="4">
        <f>IF('Перечень тарифов'!$N$23="",1,0)</f>
        <v>0</v>
      </c>
    </row>
    <row r="82" ht="11.25">
      <c r="A82" s="4">
        <f>IF('Перечень тарифов'!$O$23="",1,0)</f>
        <v>0</v>
      </c>
    </row>
    <row r="83" ht="11.25">
      <c r="A83" s="4">
        <f>IF('Перечень тарифов'!$N$25="",1,0)</f>
        <v>0</v>
      </c>
    </row>
    <row r="84" ht="11.25">
      <c r="A84" s="4">
        <f>IF('Перечень тарифов'!$O$25="",1,0)</f>
        <v>0</v>
      </c>
    </row>
    <row r="85" ht="11.25">
      <c r="A85" s="4">
        <f>IF('Перечень тарифов'!$N$27="",1,0)</f>
        <v>0</v>
      </c>
    </row>
    <row r="86" ht="11.25">
      <c r="A86" s="4">
        <f>IF('Перечень тарифов'!$O$27="",1,0)</f>
        <v>0</v>
      </c>
    </row>
    <row r="87" ht="11.25">
      <c r="A87" s="4">
        <f>IF('Перечень тарифов'!$N$29="",1,0)</f>
        <v>0</v>
      </c>
    </row>
    <row r="88" ht="11.25">
      <c r="A88" s="4">
        <f>IF('Перечень тарифов'!$O$29="",1,0)</f>
        <v>0</v>
      </c>
    </row>
    <row r="89" ht="11.25">
      <c r="A89" s="4">
        <f>IF('Форма 2.2 | Т-пит'!$O$23="",1,0)</f>
        <v>0</v>
      </c>
    </row>
    <row r="90" ht="11.25">
      <c r="A90" s="4">
        <f>IF('Форма 2.2 | Т-пит'!$O$31="",1,0)</f>
        <v>0</v>
      </c>
    </row>
    <row r="91" ht="11.25">
      <c r="A91" s="4">
        <f>IF('Форма 2.2 | Т-пит'!$O$32="",1,0)</f>
        <v>0</v>
      </c>
    </row>
    <row r="92" ht="11.25">
      <c r="A92" s="4">
        <f>IF('Форма 2.2 | Т-пит'!$R$32="",1,0)</f>
        <v>0</v>
      </c>
    </row>
    <row r="93" ht="11.25">
      <c r="A93" s="4">
        <f>IF('Форма 2.2 | Т-пит'!$T$32="",1,0)</f>
        <v>0</v>
      </c>
    </row>
    <row r="94" ht="11.25">
      <c r="A94" s="4">
        <f>IF('Форма 2.2 | Т-пит'!$S$32="",1,0)</f>
        <v>0</v>
      </c>
    </row>
    <row r="95" ht="11.25">
      <c r="A95" s="4">
        <f>IF('Форма 2.2 | Т-пит'!$U$32="",1,0)</f>
        <v>0</v>
      </c>
    </row>
    <row r="96" ht="11.25">
      <c r="A96" s="4">
        <f>IF('Форма 2.2 | Т-пит'!$O$40="",1,0)</f>
        <v>0</v>
      </c>
    </row>
    <row r="97" ht="11.25">
      <c r="A97" s="4">
        <f>IF('Форма 2.2 | Т-пит'!$O$41="",1,0)</f>
        <v>0</v>
      </c>
    </row>
    <row r="98" ht="11.25">
      <c r="A98" s="4">
        <f>IF('Форма 2.2 | Т-пит'!$R$41="",1,0)</f>
        <v>0</v>
      </c>
    </row>
    <row r="99" ht="11.25">
      <c r="A99" s="4">
        <f>IF('Форма 2.2 | Т-пит'!$T$41="",1,0)</f>
        <v>0</v>
      </c>
    </row>
    <row r="100" ht="11.25">
      <c r="A100" s="4">
        <f>IF('Форма 2.2 | Т-пит'!$S$41="",1,0)</f>
        <v>0</v>
      </c>
    </row>
    <row r="101" ht="11.25">
      <c r="A101" s="4">
        <f>IF('Форма 2.2 | Т-пит'!$U$41="",1,0)</f>
        <v>0</v>
      </c>
    </row>
    <row r="102" ht="11.25">
      <c r="A102" s="4">
        <f>IF('Форма 2.2 | Т-пит'!$O$49="",1,0)</f>
        <v>0</v>
      </c>
    </row>
    <row r="103" ht="11.25">
      <c r="A103" s="4">
        <f>IF('Форма 2.2 | Т-пит'!$O$50="",1,0)</f>
        <v>0</v>
      </c>
    </row>
    <row r="104" ht="11.25">
      <c r="A104" s="4">
        <f>IF('Форма 2.2 | Т-пит'!$R$50="",1,0)</f>
        <v>0</v>
      </c>
    </row>
    <row r="105" ht="11.25">
      <c r="A105" s="4">
        <f>IF('Форма 2.2 | Т-пит'!$T$50="",1,0)</f>
        <v>0</v>
      </c>
    </row>
    <row r="106" ht="11.25">
      <c r="A106" s="4">
        <f>IF('Форма 2.2 | Т-пит'!$S$50="",1,0)</f>
        <v>0</v>
      </c>
    </row>
    <row r="107" ht="11.25">
      <c r="A107" s="4">
        <f>IF('Форма 2.2 | Т-пит'!$U$50="",1,0)</f>
        <v>0</v>
      </c>
    </row>
    <row r="108" ht="11.25">
      <c r="A108" s="4">
        <f>IF('Форма 2.2 | Т-пит'!$O$58="",1,0)</f>
        <v>0</v>
      </c>
    </row>
    <row r="109" ht="11.25">
      <c r="A109" s="4">
        <f>IF('Форма 2.2 | Т-пит'!$O$59="",1,0)</f>
        <v>0</v>
      </c>
    </row>
    <row r="110" ht="11.25">
      <c r="A110" s="4">
        <f>IF('Форма 2.2 | Т-пит'!$R$59="",1,0)</f>
        <v>0</v>
      </c>
    </row>
    <row r="111" ht="11.25">
      <c r="A111" s="4">
        <f>IF('Форма 2.2 | Т-пит'!$T$59="",1,0)</f>
        <v>0</v>
      </c>
    </row>
    <row r="112" ht="11.25">
      <c r="A112" s="4">
        <f>IF('Форма 2.2 | Т-пит'!$S$59="",1,0)</f>
        <v>0</v>
      </c>
    </row>
    <row r="113" ht="11.25">
      <c r="A113" s="4">
        <f>IF('Форма 2.2 | Т-пит'!$U$59="",1,0)</f>
        <v>0</v>
      </c>
    </row>
    <row r="114" ht="11.25">
      <c r="A114" s="4">
        <f>IF('Форма 2.12'!$G$29="",1,0)</f>
        <v>0</v>
      </c>
    </row>
    <row r="115" ht="11.25">
      <c r="A115" s="4">
        <f>IF('Форма 2.2 | Т-пит'!$Y$32="",1,0)</f>
        <v>0</v>
      </c>
    </row>
    <row r="116" ht="11.25">
      <c r="A116" s="4">
        <f>IF('Форма 2.2 | Т-пит'!$AA$32="",1,0)</f>
        <v>0</v>
      </c>
    </row>
    <row r="117" ht="11.25">
      <c r="A117" s="4">
        <f>IF('Форма 2.2 | Т-пит'!$V$32="",1,0)</f>
        <v>0</v>
      </c>
    </row>
    <row r="118" ht="11.25">
      <c r="A118" s="4">
        <f>IF('Форма 2.2 | Т-пит'!$Z$32="",1,0)</f>
        <v>0</v>
      </c>
    </row>
    <row r="119" ht="11.25">
      <c r="A119" s="4">
        <f>IF('Форма 2.2 | Т-пит'!$AB$32="",1,0)</f>
        <v>0</v>
      </c>
    </row>
    <row r="120" ht="11.25">
      <c r="A120" s="4">
        <f>IF('Форма 2.2 | Т-пит'!$Y$41="",1,0)</f>
        <v>0</v>
      </c>
    </row>
    <row r="121" ht="11.25">
      <c r="A121" s="4">
        <f>IF('Форма 2.2 | Т-пит'!$AA$41="",1,0)</f>
        <v>0</v>
      </c>
    </row>
    <row r="122" ht="11.25">
      <c r="A122" s="4">
        <f>IF('Форма 2.2 | Т-пит'!$V$41="",1,0)</f>
        <v>0</v>
      </c>
    </row>
    <row r="123" ht="11.25">
      <c r="A123" s="4">
        <f>IF('Форма 2.2 | Т-пит'!$Z$41="",1,0)</f>
        <v>0</v>
      </c>
    </row>
    <row r="124" ht="11.25">
      <c r="A124" s="4">
        <f>IF('Форма 2.2 | Т-пит'!$AB$41="",1,0)</f>
        <v>0</v>
      </c>
    </row>
    <row r="125" ht="11.25">
      <c r="A125" s="4">
        <f>IF('Форма 2.2 | Т-пит'!$Y$50="",1,0)</f>
        <v>0</v>
      </c>
    </row>
    <row r="126" ht="11.25">
      <c r="A126" s="4">
        <f>IF('Форма 2.2 | Т-пит'!$AA$50="",1,0)</f>
        <v>0</v>
      </c>
    </row>
    <row r="127" ht="11.25">
      <c r="A127" s="4">
        <f>IF('Форма 2.2 | Т-пит'!$V$50="",1,0)</f>
        <v>0</v>
      </c>
    </row>
    <row r="128" ht="11.25">
      <c r="A128" s="4">
        <f>IF('Форма 2.2 | Т-пит'!$Z$50="",1,0)</f>
        <v>0</v>
      </c>
    </row>
    <row r="129" ht="11.25">
      <c r="A129" s="4">
        <f>IF('Форма 2.2 | Т-пит'!$AB$50="",1,0)</f>
        <v>0</v>
      </c>
    </row>
    <row r="130" ht="11.25">
      <c r="A130" s="4">
        <f>IF('Форма 2.2 | Т-пит'!$Y$59="",1,0)</f>
        <v>0</v>
      </c>
    </row>
    <row r="131" ht="11.25">
      <c r="A131" s="4">
        <f>IF('Форма 2.2 | Т-пит'!$AA$59="",1,0)</f>
        <v>0</v>
      </c>
    </row>
    <row r="132" ht="11.25">
      <c r="A132" s="4">
        <f>IF('Форма 2.2 | Т-пит'!$V$59="",1,0)</f>
        <v>0</v>
      </c>
    </row>
    <row r="133" ht="11.25">
      <c r="A133" s="4">
        <f>IF('Форма 2.2 | Т-пит'!$Z$59="",1,0)</f>
        <v>0</v>
      </c>
    </row>
    <row r="134" ht="11.25">
      <c r="A134" s="4">
        <f>IF('Форма 2.2 | Т-пит'!$AB$59="",1,0)</f>
        <v>0</v>
      </c>
    </row>
    <row r="135" ht="11.25">
      <c r="A135" s="4">
        <f>IF('Форма 2.2 | Т-пит'!$Y$23="",1,0)</f>
        <v>0</v>
      </c>
    </row>
    <row r="136" ht="11.25">
      <c r="A136" s="4">
        <f>IF('Форма 2.2 | Т-пит'!$AA$23="",1,0)</f>
        <v>0</v>
      </c>
    </row>
    <row r="137" ht="11.25">
      <c r="A137" s="4">
        <f>IF('Форма 2.2 | Т-пит'!$V$23="",1,0)</f>
        <v>0</v>
      </c>
    </row>
    <row r="138" ht="11.25">
      <c r="A138" s="4">
        <f>IF('Форма 2.2 | Т-пит'!$Z$23="",1,0)</f>
        <v>0</v>
      </c>
    </row>
    <row r="139" ht="11.25">
      <c r="A139" s="4">
        <f>IF('Форма 2.2 | Т-пит'!$AB$23="",1,0)</f>
        <v>0</v>
      </c>
    </row>
    <row r="140" ht="11.25">
      <c r="A140" s="4">
        <f>IF('Форма 2.2 | Т-пит'!$AF$41="",1,0)</f>
        <v>0</v>
      </c>
    </row>
    <row r="141" ht="11.25">
      <c r="A141" s="4">
        <f>IF('Форма 2.2 | Т-пит'!$AH$41="",1,0)</f>
        <v>0</v>
      </c>
    </row>
    <row r="142" ht="11.25">
      <c r="A142" s="4">
        <f>IF('Форма 2.2 | Т-пит'!$AC$41="",1,0)</f>
        <v>0</v>
      </c>
    </row>
    <row r="143" ht="11.25">
      <c r="A143" s="4">
        <f>IF('Форма 2.2 | Т-пит'!$AG$41="",1,0)</f>
        <v>0</v>
      </c>
    </row>
    <row r="144" ht="11.25">
      <c r="A144" s="4">
        <f>IF('Форма 2.2 | Т-пит'!$AI$41="",1,0)</f>
        <v>0</v>
      </c>
    </row>
    <row r="145" ht="11.25">
      <c r="A145" s="4">
        <f>IF('Форма 2.2 | Т-пит'!$AF$50="",1,0)</f>
        <v>0</v>
      </c>
    </row>
    <row r="146" ht="11.25">
      <c r="A146" s="4">
        <f>IF('Форма 2.2 | Т-пит'!$AH$50="",1,0)</f>
        <v>0</v>
      </c>
    </row>
    <row r="147" ht="11.25">
      <c r="A147" s="4">
        <f>IF('Форма 2.2 | Т-пит'!$AC$50="",1,0)</f>
        <v>0</v>
      </c>
    </row>
    <row r="148" ht="11.25">
      <c r="A148" s="4">
        <f>IF('Форма 2.2 | Т-пит'!$AG$50="",1,0)</f>
        <v>0</v>
      </c>
    </row>
    <row r="149" ht="11.25">
      <c r="A149" s="4">
        <f>IF('Форма 2.2 | Т-пит'!$AI$50="",1,0)</f>
        <v>0</v>
      </c>
    </row>
    <row r="150" ht="11.25">
      <c r="A150" s="4">
        <f>IF('Форма 2.2 | Т-пит'!$AF$59="",1,0)</f>
        <v>0</v>
      </c>
    </row>
    <row r="151" ht="11.25">
      <c r="A151" s="4">
        <f>IF('Форма 2.2 | Т-пит'!$AH$59="",1,0)</f>
        <v>0</v>
      </c>
    </row>
    <row r="152" ht="11.25">
      <c r="A152" s="4">
        <f>IF('Форма 2.2 | Т-пит'!$AC$59="",1,0)</f>
        <v>0</v>
      </c>
    </row>
    <row r="153" ht="11.25">
      <c r="A153" s="4">
        <f>IF('Форма 2.2 | Т-пит'!$AG$59="",1,0)</f>
        <v>0</v>
      </c>
    </row>
    <row r="154" ht="11.25">
      <c r="A154" s="4">
        <f>IF('Форма 2.2 | Т-пит'!$AI$59="",1,0)</f>
        <v>0</v>
      </c>
    </row>
    <row r="155" ht="11.25">
      <c r="A155" s="4">
        <f>IF('Форма 2.2 | Т-пит'!$AF$23="",1,0)</f>
        <v>0</v>
      </c>
    </row>
    <row r="156" ht="11.25">
      <c r="A156" s="4">
        <f>IF('Форма 2.2 | Т-пит'!$AH$23="",1,0)</f>
        <v>0</v>
      </c>
    </row>
    <row r="157" ht="11.25">
      <c r="A157" s="4">
        <f>IF('Форма 2.2 | Т-пит'!$AC$23="",1,0)</f>
        <v>0</v>
      </c>
    </row>
    <row r="158" ht="11.25">
      <c r="A158" s="4">
        <f>IF('Форма 2.2 | Т-пит'!$AG$23="",1,0)</f>
        <v>0</v>
      </c>
    </row>
    <row r="159" ht="11.25">
      <c r="A159" s="4">
        <f>IF('Форма 2.2 | Т-пит'!$AI$23="",1,0)</f>
        <v>0</v>
      </c>
    </row>
    <row r="160" ht="11.25">
      <c r="A160" s="4">
        <f>IF('Форма 2.2 | Т-пит'!$AF$32="",1,0)</f>
        <v>0</v>
      </c>
    </row>
    <row r="161" ht="11.25">
      <c r="A161" s="4">
        <f>IF('Форма 2.2 | Т-пит'!$AH$32="",1,0)</f>
        <v>0</v>
      </c>
    </row>
    <row r="162" ht="11.25">
      <c r="A162" s="4">
        <f>IF('Форма 2.2 | Т-пит'!$AC$32="",1,0)</f>
        <v>0</v>
      </c>
    </row>
    <row r="163" ht="11.25">
      <c r="A163" s="4">
        <f>IF('Форма 2.2 | Т-пит'!$AG$32="",1,0)</f>
        <v>0</v>
      </c>
    </row>
    <row r="164" ht="11.25">
      <c r="A164" s="4">
        <f>IF('Форма 2.2 | Т-пит'!$AI$32="",1,0)</f>
        <v>0</v>
      </c>
    </row>
    <row r="165" ht="11.25">
      <c r="A165" s="4">
        <f>IF('Форма 2.2 | Т-пит'!$AM$50="",1,0)</f>
        <v>0</v>
      </c>
    </row>
    <row r="166" ht="11.25">
      <c r="A166" s="4">
        <f>IF('Форма 2.2 | Т-пит'!$AO$50="",1,0)</f>
        <v>0</v>
      </c>
    </row>
    <row r="167" ht="11.25">
      <c r="A167" s="4">
        <f>IF('Форма 2.2 | Т-пит'!$AJ$50="",1,0)</f>
        <v>0</v>
      </c>
    </row>
    <row r="168" ht="11.25">
      <c r="A168" s="4">
        <f>IF('Форма 2.2 | Т-пит'!$AN$50="",1,0)</f>
        <v>0</v>
      </c>
    </row>
    <row r="169" ht="11.25">
      <c r="A169" s="4">
        <f>IF('Форма 2.2 | Т-пит'!$AP$50="",1,0)</f>
        <v>0</v>
      </c>
    </row>
    <row r="170" ht="11.25">
      <c r="A170" s="4">
        <f>IF('Форма 2.2 | Т-пит'!$AM$59="",1,0)</f>
        <v>0</v>
      </c>
    </row>
    <row r="171" ht="11.25">
      <c r="A171" s="4">
        <f>IF('Форма 2.2 | Т-пит'!$AO$59="",1,0)</f>
        <v>0</v>
      </c>
    </row>
    <row r="172" ht="11.25">
      <c r="A172" s="4">
        <f>IF('Форма 2.2 | Т-пит'!$AJ$59="",1,0)</f>
        <v>0</v>
      </c>
    </row>
    <row r="173" ht="11.25">
      <c r="A173" s="4">
        <f>IF('Форма 2.2 | Т-пит'!$AN$59="",1,0)</f>
        <v>0</v>
      </c>
    </row>
    <row r="174" ht="11.25">
      <c r="A174" s="4">
        <f>IF('Форма 2.2 | Т-пит'!$AP$59="",1,0)</f>
        <v>0</v>
      </c>
    </row>
    <row r="175" ht="11.25">
      <c r="A175" s="4">
        <f>IF('Форма 2.2 | Т-пит'!$AM$23="",1,0)</f>
        <v>0</v>
      </c>
    </row>
    <row r="176" ht="11.25">
      <c r="A176" s="4">
        <f>IF('Форма 2.2 | Т-пит'!$AO$23="",1,0)</f>
        <v>0</v>
      </c>
    </row>
    <row r="177" ht="11.25">
      <c r="A177" s="4">
        <f>IF('Форма 2.2 | Т-пит'!$AJ$23="",1,0)</f>
        <v>0</v>
      </c>
    </row>
    <row r="178" ht="11.25">
      <c r="A178" s="4">
        <f>IF('Форма 2.2 | Т-пит'!$AN$23="",1,0)</f>
        <v>0</v>
      </c>
    </row>
    <row r="179" ht="11.25">
      <c r="A179" s="4">
        <f>IF('Форма 2.2 | Т-пит'!$AP$23="",1,0)</f>
        <v>0</v>
      </c>
    </row>
    <row r="180" ht="11.25">
      <c r="A180" s="4">
        <f>IF('Форма 2.2 | Т-пит'!$AM$32="",1,0)</f>
        <v>0</v>
      </c>
    </row>
    <row r="181" ht="11.25">
      <c r="A181" s="4">
        <f>IF('Форма 2.2 | Т-пит'!$AO$32="",1,0)</f>
        <v>0</v>
      </c>
    </row>
    <row r="182" ht="11.25">
      <c r="A182" s="4">
        <f>IF('Форма 2.2 | Т-пит'!$AJ$32="",1,0)</f>
        <v>0</v>
      </c>
    </row>
    <row r="183" ht="11.25">
      <c r="A183" s="4">
        <f>IF('Форма 2.2 | Т-пит'!$AN$32="",1,0)</f>
        <v>0</v>
      </c>
    </row>
    <row r="184" ht="11.25">
      <c r="A184" s="4">
        <f>IF('Форма 2.2 | Т-пит'!$AP$32="",1,0)</f>
        <v>0</v>
      </c>
    </row>
    <row r="185" ht="11.25">
      <c r="A185" s="4">
        <f>IF('Форма 2.2 | Т-пит'!$AM$41="",1,0)</f>
        <v>0</v>
      </c>
    </row>
    <row r="186" ht="11.25">
      <c r="A186" s="4">
        <f>IF('Форма 2.2 | Т-пит'!$AO$41="",1,0)</f>
        <v>0</v>
      </c>
    </row>
    <row r="187" ht="11.25">
      <c r="A187" s="4">
        <f>IF('Форма 2.2 | Т-пит'!$AJ$41="",1,0)</f>
        <v>0</v>
      </c>
    </row>
    <row r="188" ht="11.25">
      <c r="A188" s="4">
        <f>IF('Форма 2.2 | Т-пит'!$AN$41="",1,0)</f>
        <v>0</v>
      </c>
    </row>
    <row r="189" ht="11.25">
      <c r="A189" s="4">
        <f>IF('Форма 2.2 | Т-пит'!$AP$41="",1,0)</f>
        <v>0</v>
      </c>
    </row>
    <row r="190" ht="11.25">
      <c r="A190" s="4">
        <f>IF('Форма 2.2 | Т-пит'!$AT$59="",1,0)</f>
        <v>0</v>
      </c>
    </row>
    <row r="191" ht="11.25">
      <c r="A191" s="4">
        <f>IF('Форма 2.2 | Т-пит'!$AV$59="",1,0)</f>
        <v>0</v>
      </c>
    </row>
    <row r="192" ht="11.25">
      <c r="A192" s="4">
        <f>IF('Форма 2.2 | Т-пит'!$AQ$59="",1,0)</f>
        <v>0</v>
      </c>
    </row>
    <row r="193" ht="11.25">
      <c r="A193" s="4">
        <f>IF('Форма 2.2 | Т-пит'!$AU$59="",1,0)</f>
        <v>0</v>
      </c>
    </row>
    <row r="194" ht="11.25">
      <c r="A194" s="4">
        <f>IF('Форма 2.2 | Т-пит'!$AW$59="",1,0)</f>
        <v>0</v>
      </c>
    </row>
    <row r="195" ht="11.25">
      <c r="A195" s="4">
        <f>IF('Форма 2.2 | Т-пит'!$AT$23="",1,0)</f>
        <v>0</v>
      </c>
    </row>
    <row r="196" ht="11.25">
      <c r="A196" s="4">
        <f>IF('Форма 2.2 | Т-пит'!$AV$23="",1,0)</f>
        <v>0</v>
      </c>
    </row>
    <row r="197" ht="11.25">
      <c r="A197" s="4">
        <f>IF('Форма 2.2 | Т-пит'!$AQ$23="",1,0)</f>
        <v>0</v>
      </c>
    </row>
    <row r="198" ht="11.25">
      <c r="A198" s="4">
        <f>IF('Форма 2.2 | Т-пит'!$AU$23="",1,0)</f>
        <v>0</v>
      </c>
    </row>
    <row r="199" ht="11.25">
      <c r="A199" s="4">
        <f>IF('Форма 2.2 | Т-пит'!$AW$23="",1,0)</f>
        <v>0</v>
      </c>
    </row>
    <row r="200" ht="11.25">
      <c r="A200" s="4">
        <f>IF('Форма 2.2 | Т-пит'!$AT$32="",1,0)</f>
        <v>0</v>
      </c>
    </row>
    <row r="201" ht="11.25">
      <c r="A201" s="4">
        <f>IF('Форма 2.2 | Т-пит'!$AV$32="",1,0)</f>
        <v>0</v>
      </c>
    </row>
    <row r="202" ht="11.25">
      <c r="A202" s="4">
        <f>IF('Форма 2.2 | Т-пит'!$AQ$32="",1,0)</f>
        <v>0</v>
      </c>
    </row>
    <row r="203" ht="11.25">
      <c r="A203" s="4">
        <f>IF('Форма 2.2 | Т-пит'!$AU$32="",1,0)</f>
        <v>0</v>
      </c>
    </row>
    <row r="204" ht="11.25">
      <c r="A204" s="4">
        <f>IF('Форма 2.2 | Т-пит'!$AW$32="",1,0)</f>
        <v>0</v>
      </c>
    </row>
    <row r="205" ht="11.25">
      <c r="A205" s="4">
        <f>IF('Форма 2.2 | Т-пит'!$AT$41="",1,0)</f>
        <v>0</v>
      </c>
    </row>
    <row r="206" ht="11.25">
      <c r="A206" s="4">
        <f>IF('Форма 2.2 | Т-пит'!$AV$41="",1,0)</f>
        <v>0</v>
      </c>
    </row>
    <row r="207" ht="11.25">
      <c r="A207" s="4">
        <f>IF('Форма 2.2 | Т-пит'!$AQ$41="",1,0)</f>
        <v>0</v>
      </c>
    </row>
    <row r="208" ht="11.25">
      <c r="A208" s="4">
        <f>IF('Форма 2.2 | Т-пит'!$AU$41="",1,0)</f>
        <v>0</v>
      </c>
    </row>
    <row r="209" ht="11.25">
      <c r="A209" s="4">
        <f>IF('Форма 2.2 | Т-пит'!$AW$41="",1,0)</f>
        <v>0</v>
      </c>
    </row>
    <row r="210" ht="11.25">
      <c r="A210" s="4">
        <f>IF('Форма 2.2 | Т-пит'!$AT$50="",1,0)</f>
        <v>0</v>
      </c>
    </row>
    <row r="211" ht="11.25">
      <c r="A211" s="4">
        <f>IF('Форма 2.2 | Т-пит'!$AV$50="",1,0)</f>
        <v>0</v>
      </c>
    </row>
    <row r="212" ht="11.25">
      <c r="A212" s="4">
        <f>IF('Форма 2.2 | Т-пит'!$AQ$50="",1,0)</f>
        <v>0</v>
      </c>
    </row>
    <row r="213" ht="11.25">
      <c r="A213" s="4">
        <f>IF('Форма 2.2 | Т-пит'!$AU$50="",1,0)</f>
        <v>0</v>
      </c>
    </row>
    <row r="214" ht="11.25">
      <c r="A214" s="4">
        <f>IF('Форма 2.2 | Т-пит'!$AW$50="",1,0)</f>
        <v>0</v>
      </c>
    </row>
    <row r="215" ht="11.25">
      <c r="A215" s="4">
        <f>IF('Форма 2.2 | Т-пит'!$BA$23="",1,0)</f>
        <v>0</v>
      </c>
    </row>
    <row r="216" ht="11.25">
      <c r="A216" s="4">
        <f>IF('Форма 2.2 | Т-пит'!$BC$23="",1,0)</f>
        <v>0</v>
      </c>
    </row>
    <row r="217" ht="11.25">
      <c r="A217" s="4">
        <f>IF('Форма 2.2 | Т-пит'!$AX$23="",1,0)</f>
        <v>0</v>
      </c>
    </row>
    <row r="218" ht="11.25">
      <c r="A218" s="4">
        <f>IF('Форма 2.2 | Т-пит'!$BB$23="",1,0)</f>
        <v>0</v>
      </c>
    </row>
    <row r="219" ht="11.25">
      <c r="A219" s="4">
        <f>IF('Форма 2.2 | Т-пит'!$BD$23="",1,0)</f>
        <v>0</v>
      </c>
    </row>
    <row r="220" ht="11.25">
      <c r="A220" s="4">
        <f>IF('Форма 2.2 | Т-пит'!$BA$32="",1,0)</f>
        <v>0</v>
      </c>
    </row>
    <row r="221" ht="11.25">
      <c r="A221" s="4">
        <f>IF('Форма 2.2 | Т-пит'!$BC$32="",1,0)</f>
        <v>0</v>
      </c>
    </row>
    <row r="222" ht="11.25">
      <c r="A222" s="4">
        <f>IF('Форма 2.2 | Т-пит'!$AX$32="",1,0)</f>
        <v>0</v>
      </c>
    </row>
    <row r="223" ht="11.25">
      <c r="A223" s="4">
        <f>IF('Форма 2.2 | Т-пит'!$BB$32="",1,0)</f>
        <v>0</v>
      </c>
    </row>
    <row r="224" ht="11.25">
      <c r="A224" s="4">
        <f>IF('Форма 2.2 | Т-пит'!$BD$32="",1,0)</f>
        <v>0</v>
      </c>
    </row>
    <row r="225" ht="11.25">
      <c r="A225" s="4">
        <f>IF('Форма 2.2 | Т-пит'!$BA$41="",1,0)</f>
        <v>0</v>
      </c>
    </row>
    <row r="226" ht="11.25">
      <c r="A226" s="4">
        <f>IF('Форма 2.2 | Т-пит'!$BC$41="",1,0)</f>
        <v>0</v>
      </c>
    </row>
    <row r="227" ht="11.25">
      <c r="A227" s="4">
        <f>IF('Форма 2.2 | Т-пит'!$AX$41="",1,0)</f>
        <v>0</v>
      </c>
    </row>
    <row r="228" ht="11.25">
      <c r="A228" s="4">
        <f>IF('Форма 2.2 | Т-пит'!$BB$41="",1,0)</f>
        <v>0</v>
      </c>
    </row>
    <row r="229" ht="11.25">
      <c r="A229" s="4">
        <f>IF('Форма 2.2 | Т-пит'!$BD$41="",1,0)</f>
        <v>0</v>
      </c>
    </row>
    <row r="230" ht="11.25">
      <c r="A230" s="4">
        <f>IF('Форма 2.2 | Т-пит'!$BA$50="",1,0)</f>
        <v>0</v>
      </c>
    </row>
    <row r="231" ht="11.25">
      <c r="A231" s="4">
        <f>IF('Форма 2.2 | Т-пит'!$BC$50="",1,0)</f>
        <v>0</v>
      </c>
    </row>
    <row r="232" ht="11.25">
      <c r="A232" s="4">
        <f>IF('Форма 2.2 | Т-пит'!$AX$50="",1,0)</f>
        <v>0</v>
      </c>
    </row>
    <row r="233" ht="11.25">
      <c r="A233" s="4">
        <f>IF('Форма 2.2 | Т-пит'!$BB$50="",1,0)</f>
        <v>0</v>
      </c>
    </row>
    <row r="234" ht="11.25">
      <c r="A234" s="4">
        <f>IF('Форма 2.2 | Т-пит'!$BD$50="",1,0)</f>
        <v>0</v>
      </c>
    </row>
    <row r="235" ht="11.25">
      <c r="A235" s="4">
        <f>IF('Форма 2.2 | Т-пит'!$BA$59="",1,0)</f>
        <v>0</v>
      </c>
    </row>
    <row r="236" ht="11.25">
      <c r="A236" s="4">
        <f>IF('Форма 2.2 | Т-пит'!$BC$59="",1,0)</f>
        <v>0</v>
      </c>
    </row>
    <row r="237" ht="11.25">
      <c r="A237" s="4">
        <f>IF('Форма 2.2 | Т-пит'!$AX$59="",1,0)</f>
        <v>0</v>
      </c>
    </row>
    <row r="238" ht="11.25">
      <c r="A238" s="4">
        <f>IF('Форма 2.2 | Т-пит'!$BB$59="",1,0)</f>
        <v>0</v>
      </c>
    </row>
    <row r="239" ht="11.25">
      <c r="A239" s="4">
        <f>IF('Форма 2.2 | Т-пит'!$BD$59="",1,0)</f>
        <v>0</v>
      </c>
    </row>
    <row r="240" ht="11.25">
      <c r="A240" s="4">
        <f>IF('Форма 2.2 | Т-пит'!$BH$32="",1,0)</f>
        <v>0</v>
      </c>
    </row>
    <row r="241" ht="11.25">
      <c r="A241" s="4">
        <f>IF('Форма 2.2 | Т-пит'!$BJ$32="",1,0)</f>
        <v>0</v>
      </c>
    </row>
    <row r="242" ht="11.25">
      <c r="A242" s="4">
        <f>IF('Форма 2.2 | Т-пит'!$BE$32="",1,0)</f>
        <v>0</v>
      </c>
    </row>
    <row r="243" ht="11.25">
      <c r="A243" s="4">
        <f>IF('Форма 2.2 | Т-пит'!$BI$32="",1,0)</f>
        <v>0</v>
      </c>
    </row>
    <row r="244" ht="11.25">
      <c r="A244" s="4">
        <f>IF('Форма 2.2 | Т-пит'!$BK$32="",1,0)</f>
        <v>0</v>
      </c>
    </row>
    <row r="245" ht="11.25">
      <c r="A245" s="4">
        <f>IF('Форма 2.2 | Т-пит'!$BH$41="",1,0)</f>
        <v>0</v>
      </c>
    </row>
    <row r="246" ht="11.25">
      <c r="A246" s="4">
        <f>IF('Форма 2.2 | Т-пит'!$BJ$41="",1,0)</f>
        <v>0</v>
      </c>
    </row>
    <row r="247" ht="11.25">
      <c r="A247" s="4">
        <f>IF('Форма 2.2 | Т-пит'!$BE$41="",1,0)</f>
        <v>0</v>
      </c>
    </row>
    <row r="248" ht="11.25">
      <c r="A248" s="4">
        <f>IF('Форма 2.2 | Т-пит'!$BI$41="",1,0)</f>
        <v>0</v>
      </c>
    </row>
    <row r="249" ht="11.25">
      <c r="A249" s="4">
        <f>IF('Форма 2.2 | Т-пит'!$BK$41="",1,0)</f>
        <v>0</v>
      </c>
    </row>
    <row r="250" ht="11.25">
      <c r="A250" s="4">
        <f>IF('Форма 2.2 | Т-пит'!$BH$50="",1,0)</f>
        <v>0</v>
      </c>
    </row>
    <row r="251" ht="11.25">
      <c r="A251" s="4">
        <f>IF('Форма 2.2 | Т-пит'!$BJ$50="",1,0)</f>
        <v>0</v>
      </c>
    </row>
    <row r="252" ht="11.25">
      <c r="A252" s="4">
        <f>IF('Форма 2.2 | Т-пит'!$BE$50="",1,0)</f>
        <v>0</v>
      </c>
    </row>
    <row r="253" ht="11.25">
      <c r="A253" s="4">
        <f>IF('Форма 2.2 | Т-пит'!$BI$50="",1,0)</f>
        <v>0</v>
      </c>
    </row>
    <row r="254" ht="11.25">
      <c r="A254" s="4">
        <f>IF('Форма 2.2 | Т-пит'!$BK$50="",1,0)</f>
        <v>0</v>
      </c>
    </row>
    <row r="255" ht="11.25">
      <c r="A255" s="4">
        <f>IF('Форма 2.2 | Т-пит'!$BH$59="",1,0)</f>
        <v>0</v>
      </c>
    </row>
    <row r="256" ht="11.25">
      <c r="A256" s="4">
        <f>IF('Форма 2.2 | Т-пит'!$BJ$59="",1,0)</f>
        <v>0</v>
      </c>
    </row>
    <row r="257" ht="11.25">
      <c r="A257" s="4">
        <f>IF('Форма 2.2 | Т-пит'!$BE$59="",1,0)</f>
        <v>0</v>
      </c>
    </row>
    <row r="258" ht="11.25">
      <c r="A258" s="4">
        <f>IF('Форма 2.2 | Т-пит'!$BI$59="",1,0)</f>
        <v>0</v>
      </c>
    </row>
    <row r="259" ht="11.25">
      <c r="A259" s="4">
        <f>IF('Форма 2.2 | Т-пит'!$BK$59="",1,0)</f>
        <v>0</v>
      </c>
    </row>
    <row r="260" ht="11.25">
      <c r="A260" s="4">
        <f>IF('Форма 2.2 | Т-пит'!$BH$23="",1,0)</f>
        <v>0</v>
      </c>
    </row>
    <row r="261" ht="11.25">
      <c r="A261" s="4">
        <f>IF('Форма 2.2 | Т-пит'!$BJ$23="",1,0)</f>
        <v>0</v>
      </c>
    </row>
    <row r="262" ht="11.25">
      <c r="A262" s="4">
        <f>IF('Форма 2.2 | Т-пит'!$BE$23="",1,0)</f>
        <v>0</v>
      </c>
    </row>
    <row r="263" ht="11.25">
      <c r="A263" s="4">
        <f>IF('Форма 2.2 | Т-пит'!$BI$23="",1,0)</f>
        <v>0</v>
      </c>
    </row>
    <row r="264" ht="11.25">
      <c r="A264" s="4">
        <f>IF('Форма 2.2 | Т-пит'!$BK$23="",1,0)</f>
        <v>0</v>
      </c>
    </row>
    <row r="265" ht="11.25">
      <c r="A265" s="4">
        <f>IF('Форма 2.2 | Т-пит'!$BO$41="",1,0)</f>
        <v>0</v>
      </c>
    </row>
    <row r="266" ht="11.25">
      <c r="A266" s="4">
        <f>IF('Форма 2.2 | Т-пит'!$BQ$41="",1,0)</f>
        <v>0</v>
      </c>
    </row>
    <row r="267" ht="11.25">
      <c r="A267" s="4">
        <f>IF('Форма 2.2 | Т-пит'!$BL$41="",1,0)</f>
        <v>0</v>
      </c>
    </row>
    <row r="268" ht="11.25">
      <c r="A268" s="4">
        <f>IF('Форма 2.2 | Т-пит'!$BP$41="",1,0)</f>
        <v>0</v>
      </c>
    </row>
    <row r="269" ht="11.25">
      <c r="A269" s="4">
        <f>IF('Форма 2.2 | Т-пит'!$BR$41="",1,0)</f>
        <v>0</v>
      </c>
    </row>
    <row r="270" ht="11.25">
      <c r="A270" s="4">
        <f>IF('Форма 2.2 | Т-пит'!$BO$50="",1,0)</f>
        <v>0</v>
      </c>
    </row>
    <row r="271" ht="11.25">
      <c r="A271" s="4">
        <f>IF('Форма 2.2 | Т-пит'!$BQ$50="",1,0)</f>
        <v>0</v>
      </c>
    </row>
    <row r="272" ht="11.25">
      <c r="A272" s="4">
        <f>IF('Форма 2.2 | Т-пит'!$BL$50="",1,0)</f>
        <v>0</v>
      </c>
    </row>
    <row r="273" ht="11.25">
      <c r="A273" s="4">
        <f>IF('Форма 2.2 | Т-пит'!$BP$50="",1,0)</f>
        <v>0</v>
      </c>
    </row>
    <row r="274" ht="11.25">
      <c r="A274" s="4">
        <f>IF('Форма 2.2 | Т-пит'!$BR$50="",1,0)</f>
        <v>0</v>
      </c>
    </row>
    <row r="275" ht="11.25">
      <c r="A275" s="4">
        <f>IF('Форма 2.2 | Т-пит'!$BO$59="",1,0)</f>
        <v>0</v>
      </c>
    </row>
    <row r="276" ht="11.25">
      <c r="A276" s="4">
        <f>IF('Форма 2.2 | Т-пит'!$BQ$59="",1,0)</f>
        <v>0</v>
      </c>
    </row>
    <row r="277" ht="11.25">
      <c r="A277" s="4">
        <f>IF('Форма 2.2 | Т-пит'!$BL$59="",1,0)</f>
        <v>0</v>
      </c>
    </row>
    <row r="278" ht="11.25">
      <c r="A278" s="4">
        <f>IF('Форма 2.2 | Т-пит'!$BP$59="",1,0)</f>
        <v>0</v>
      </c>
    </row>
    <row r="279" ht="11.25">
      <c r="A279" s="4">
        <f>IF('Форма 2.2 | Т-пит'!$BR$59="",1,0)</f>
        <v>0</v>
      </c>
    </row>
    <row r="280" ht="11.25">
      <c r="A280" s="4">
        <f>IF('Форма 2.2 | Т-пит'!$BO$23="",1,0)</f>
        <v>0</v>
      </c>
    </row>
    <row r="281" ht="11.25">
      <c r="A281" s="4">
        <f>IF('Форма 2.2 | Т-пит'!$BQ$23="",1,0)</f>
        <v>0</v>
      </c>
    </row>
    <row r="282" ht="11.25">
      <c r="A282" s="4">
        <f>IF('Форма 2.2 | Т-пит'!$BL$23="",1,0)</f>
        <v>0</v>
      </c>
    </row>
    <row r="283" ht="11.25">
      <c r="A283" s="4">
        <f>IF('Форма 2.2 | Т-пит'!$BP$23="",1,0)</f>
        <v>0</v>
      </c>
    </row>
    <row r="284" ht="11.25">
      <c r="A284" s="4">
        <f>IF('Форма 2.2 | Т-пит'!$BR$23="",1,0)</f>
        <v>0</v>
      </c>
    </row>
    <row r="285" ht="11.25">
      <c r="A285" s="4">
        <f>IF('Форма 2.2 | Т-пит'!$BO$32="",1,0)</f>
        <v>0</v>
      </c>
    </row>
    <row r="286" ht="11.25">
      <c r="A286" s="4">
        <f>IF('Форма 2.2 | Т-пит'!$BQ$32="",1,0)</f>
        <v>0</v>
      </c>
    </row>
    <row r="287" ht="11.25">
      <c r="A287" s="4">
        <f>IF('Форма 2.2 | Т-пит'!$BL$32="",1,0)</f>
        <v>0</v>
      </c>
    </row>
    <row r="288" ht="11.25">
      <c r="A288" s="4">
        <f>IF('Форма 2.2 | Т-пит'!$BP$32="",1,0)</f>
        <v>0</v>
      </c>
    </row>
    <row r="289" ht="11.25">
      <c r="A289" s="4">
        <f>IF('Форма 2.2 | Т-пит'!$BR$32="",1,0)</f>
        <v>0</v>
      </c>
    </row>
    <row r="290" ht="11.25">
      <c r="A290" s="4">
        <f>IF('Форма 2.2 | Т-пит'!$BV$50="",1,0)</f>
        <v>0</v>
      </c>
    </row>
    <row r="291" ht="11.25">
      <c r="A291" s="4">
        <f>IF('Форма 2.2 | Т-пит'!$BX$50="",1,0)</f>
        <v>0</v>
      </c>
    </row>
    <row r="292" ht="11.25">
      <c r="A292" s="4">
        <f>IF('Форма 2.2 | Т-пит'!$BS$50="",1,0)</f>
        <v>0</v>
      </c>
    </row>
    <row r="293" ht="11.25">
      <c r="A293" s="4">
        <f>IF('Форма 2.2 | Т-пит'!$BW$50="",1,0)</f>
        <v>0</v>
      </c>
    </row>
    <row r="294" ht="11.25">
      <c r="A294" s="4">
        <f>IF('Форма 2.2 | Т-пит'!$BY$50="",1,0)</f>
        <v>0</v>
      </c>
    </row>
    <row r="295" ht="11.25">
      <c r="A295" s="4">
        <f>IF('Форма 2.2 | Т-пит'!$BV$59="",1,0)</f>
        <v>0</v>
      </c>
    </row>
    <row r="296" ht="11.25">
      <c r="A296" s="4">
        <f>IF('Форма 2.2 | Т-пит'!$BX$59="",1,0)</f>
        <v>0</v>
      </c>
    </row>
    <row r="297" ht="11.25">
      <c r="A297" s="4">
        <f>IF('Форма 2.2 | Т-пит'!$BS$59="",1,0)</f>
        <v>0</v>
      </c>
    </row>
    <row r="298" ht="11.25">
      <c r="A298" s="4">
        <f>IF('Форма 2.2 | Т-пит'!$BW$59="",1,0)</f>
        <v>0</v>
      </c>
    </row>
    <row r="299" ht="11.25">
      <c r="A299" s="4">
        <f>IF('Форма 2.2 | Т-пит'!$BY$59="",1,0)</f>
        <v>0</v>
      </c>
    </row>
    <row r="300" ht="11.25">
      <c r="A300" s="4">
        <f>IF('Форма 2.2 | Т-пит'!$BV$23="",1,0)</f>
        <v>0</v>
      </c>
    </row>
    <row r="301" ht="11.25">
      <c r="A301" s="4">
        <f>IF('Форма 2.2 | Т-пит'!$BX$23="",1,0)</f>
        <v>0</v>
      </c>
    </row>
    <row r="302" ht="11.25">
      <c r="A302" s="4">
        <f>IF('Форма 2.2 | Т-пит'!$BS$23="",1,0)</f>
        <v>0</v>
      </c>
    </row>
    <row r="303" ht="11.25">
      <c r="A303" s="4">
        <f>IF('Форма 2.2 | Т-пит'!$BW$23="",1,0)</f>
        <v>0</v>
      </c>
    </row>
    <row r="304" ht="11.25">
      <c r="A304" s="4">
        <f>IF('Форма 2.2 | Т-пит'!$BY$23="",1,0)</f>
        <v>0</v>
      </c>
    </row>
    <row r="305" ht="11.25">
      <c r="A305" s="4">
        <f>IF('Форма 2.2 | Т-пит'!$BV$32="",1,0)</f>
        <v>0</v>
      </c>
    </row>
    <row r="306" ht="11.25">
      <c r="A306" s="4">
        <f>IF('Форма 2.2 | Т-пит'!$BX$32="",1,0)</f>
        <v>0</v>
      </c>
    </row>
    <row r="307" ht="11.25">
      <c r="A307" s="4">
        <f>IF('Форма 2.2 | Т-пит'!$BS$32="",1,0)</f>
        <v>0</v>
      </c>
    </row>
    <row r="308" ht="11.25">
      <c r="A308" s="4">
        <f>IF('Форма 2.2 | Т-пит'!$BW$32="",1,0)</f>
        <v>0</v>
      </c>
    </row>
    <row r="309" ht="11.25">
      <c r="A309" s="4">
        <f>IF('Форма 2.2 | Т-пит'!$BY$32="",1,0)</f>
        <v>0</v>
      </c>
    </row>
    <row r="310" ht="11.25">
      <c r="A310" s="4">
        <f>IF('Форма 2.2 | Т-пит'!$BV$41="",1,0)</f>
        <v>0</v>
      </c>
    </row>
    <row r="311" ht="11.25">
      <c r="A311" s="4">
        <f>IF('Форма 2.2 | Т-пит'!$BX$41="",1,0)</f>
        <v>0</v>
      </c>
    </row>
    <row r="312" ht="11.25">
      <c r="A312" s="4">
        <f>IF('Форма 2.2 | Т-пит'!$BS$41="",1,0)</f>
        <v>0</v>
      </c>
    </row>
    <row r="313" ht="11.25">
      <c r="A313" s="4">
        <f>IF('Форма 2.2 | Т-пит'!$BW$41="",1,0)</f>
        <v>0</v>
      </c>
    </row>
    <row r="314" ht="11.25">
      <c r="A314" s="4">
        <f>IF('Форма 2.2 | Т-пит'!$BY$41="",1,0)</f>
        <v>0</v>
      </c>
    </row>
    <row r="315" ht="11.25">
      <c r="A315" s="4">
        <f>IF('Форма 2.2 | Т-пит'!$CC$59="",1,0)</f>
        <v>0</v>
      </c>
    </row>
    <row r="316" ht="11.25">
      <c r="A316" s="4">
        <f>IF('Форма 2.2 | Т-пит'!$CE$59="",1,0)</f>
        <v>0</v>
      </c>
    </row>
    <row r="317" ht="11.25">
      <c r="A317" s="4">
        <f>IF('Форма 2.2 | Т-пит'!$BZ$59="",1,0)</f>
        <v>0</v>
      </c>
    </row>
    <row r="318" ht="11.25">
      <c r="A318" s="4">
        <f>IF('Форма 2.2 | Т-пит'!$CD$59="",1,0)</f>
        <v>0</v>
      </c>
    </row>
    <row r="319" ht="11.25">
      <c r="A319" s="4">
        <f>IF('Форма 2.2 | Т-пит'!$CF$59="",1,0)</f>
        <v>0</v>
      </c>
    </row>
    <row r="320" ht="11.25">
      <c r="A320" s="4">
        <f>IF('Форма 2.2 | Т-пит'!$CC$23="",1,0)</f>
        <v>0</v>
      </c>
    </row>
    <row r="321" ht="11.25">
      <c r="A321" s="4">
        <f>IF('Форма 2.2 | Т-пит'!$CE$23="",1,0)</f>
        <v>0</v>
      </c>
    </row>
    <row r="322" ht="11.25">
      <c r="A322" s="4">
        <f>IF('Форма 2.2 | Т-пит'!$BZ$23="",1,0)</f>
        <v>0</v>
      </c>
    </row>
    <row r="323" ht="11.25">
      <c r="A323" s="4">
        <f>IF('Форма 2.2 | Т-пит'!$CD$23="",1,0)</f>
        <v>0</v>
      </c>
    </row>
    <row r="324" ht="11.25">
      <c r="A324" s="4">
        <f>IF('Форма 2.2 | Т-пит'!$CF$23="",1,0)</f>
        <v>0</v>
      </c>
    </row>
    <row r="325" ht="11.25">
      <c r="A325" s="4">
        <f>IF('Форма 2.2 | Т-пит'!$CC$32="",1,0)</f>
        <v>0</v>
      </c>
    </row>
    <row r="326" ht="11.25">
      <c r="A326" s="4">
        <f>IF('Форма 2.2 | Т-пит'!$CE$32="",1,0)</f>
        <v>0</v>
      </c>
    </row>
    <row r="327" ht="11.25">
      <c r="A327" s="4">
        <f>IF('Форма 2.2 | Т-пит'!$BZ$32="",1,0)</f>
        <v>0</v>
      </c>
    </row>
    <row r="328" ht="11.25">
      <c r="A328" s="4">
        <f>IF('Форма 2.2 | Т-пит'!$CD$32="",1,0)</f>
        <v>0</v>
      </c>
    </row>
    <row r="329" ht="11.25">
      <c r="A329" s="4">
        <f>IF('Форма 2.2 | Т-пит'!$CF$32="",1,0)</f>
        <v>0</v>
      </c>
    </row>
    <row r="330" ht="11.25">
      <c r="A330" s="4">
        <f>IF('Форма 2.2 | Т-пит'!$CC$41="",1,0)</f>
        <v>0</v>
      </c>
    </row>
    <row r="331" ht="11.25">
      <c r="A331" s="4">
        <f>IF('Форма 2.2 | Т-пит'!$CE$41="",1,0)</f>
        <v>0</v>
      </c>
    </row>
    <row r="332" ht="11.25">
      <c r="A332" s="4">
        <f>IF('Форма 2.2 | Т-пит'!$BZ$41="",1,0)</f>
        <v>0</v>
      </c>
    </row>
    <row r="333" ht="11.25">
      <c r="A333" s="4">
        <f>IF('Форма 2.2 | Т-пит'!$CD$41="",1,0)</f>
        <v>0</v>
      </c>
    </row>
    <row r="334" ht="11.25">
      <c r="A334" s="4">
        <f>IF('Форма 2.2 | Т-пит'!$CF$41="",1,0)</f>
        <v>0</v>
      </c>
    </row>
    <row r="335" ht="11.25">
      <c r="A335" s="4">
        <f>IF('Форма 2.2 | Т-пит'!$CC$50="",1,0)</f>
        <v>0</v>
      </c>
    </row>
    <row r="336" ht="11.25">
      <c r="A336" s="4">
        <f>IF('Форма 2.2 | Т-пит'!$CE$50="",1,0)</f>
        <v>0</v>
      </c>
    </row>
    <row r="337" ht="11.25">
      <c r="A337" s="4">
        <f>IF('Форма 2.2 | Т-пит'!$BZ$50="",1,0)</f>
        <v>0</v>
      </c>
    </row>
    <row r="338" ht="11.25">
      <c r="A338" s="4">
        <f>IF('Форма 2.2 | Т-пит'!$CD$50="",1,0)</f>
        <v>0</v>
      </c>
    </row>
    <row r="339" ht="11.25">
      <c r="A339" s="4">
        <f>IF('Форма 2.2 | Т-пит'!$CF$50="",1,0)</f>
        <v>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sheetPr>
    <tabColor indexed="47"/>
  </sheetPr>
  <dimension ref="A1:C3"/>
  <sheetViews>
    <sheetView showGridLines="0" workbookViewId="0" topLeftCell="A1">
      <selection activeCell="A1" sqref="A1"/>
    </sheetView>
  </sheetViews>
  <sheetFormatPr defaultColWidth="9.140625" defaultRowHeight="11.25"/>
  <cols>
    <col min="1" max="16384" width="9.140625" style="4" customWidth="1"/>
  </cols>
  <sheetData>
    <row r="1" spans="1:3" ht="11.25">
      <c r="A1" s="4" t="s">
        <v>327</v>
      </c>
      <c r="B1" s="4" t="s">
        <v>328</v>
      </c>
      <c r="C1" s="4" t="s">
        <v>329</v>
      </c>
    </row>
    <row r="2" spans="1:3" ht="11.25">
      <c r="A2" s="4">
        <v>4189678</v>
      </c>
      <c r="B2" s="4" t="s">
        <v>330</v>
      </c>
      <c r="C2" s="4" t="s">
        <v>331</v>
      </c>
    </row>
    <row r="3" spans="1:3" ht="11.25">
      <c r="A3" s="4">
        <v>4190415</v>
      </c>
      <c r="B3" s="4" t="s">
        <v>332</v>
      </c>
      <c r="C3" s="4" t="s">
        <v>331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D24"/>
  <sheetViews>
    <sheetView showGridLines="0" workbookViewId="0" topLeftCell="A1">
      <selection activeCell="A1" sqref="A1"/>
    </sheetView>
  </sheetViews>
  <sheetFormatPr defaultColWidth="9.140625" defaultRowHeight="11.25"/>
  <cols>
    <col min="1" max="1" width="30.7109375" style="49" customWidth="1"/>
    <col min="2" max="2" width="80.7109375" style="49" customWidth="1"/>
    <col min="3" max="3" width="30.7109375" style="49" customWidth="1"/>
    <col min="4" max="16384" width="9.140625" style="50" customWidth="1"/>
  </cols>
  <sheetData>
    <row r="1" spans="1:4" ht="24" customHeight="1">
      <c r="A1" s="51" t="s">
        <v>17</v>
      </c>
      <c r="B1" s="51" t="s">
        <v>18</v>
      </c>
      <c r="C1" s="51" t="s">
        <v>19</v>
      </c>
      <c r="D1" s="52"/>
    </row>
    <row r="2" spans="1:3" ht="11.25">
      <c r="A2" s="53">
        <v>44182.58251157407</v>
      </c>
      <c r="B2" s="49" t="s">
        <v>20</v>
      </c>
      <c r="C2" s="49" t="s">
        <v>21</v>
      </c>
    </row>
    <row r="3" spans="1:3" ht="11.25">
      <c r="A3" s="53">
        <v>44182.58252314815</v>
      </c>
      <c r="B3" s="49" t="s">
        <v>22</v>
      </c>
      <c r="C3" s="49" t="s">
        <v>21</v>
      </c>
    </row>
    <row r="4" spans="1:3" ht="78.75">
      <c r="A4" s="53">
        <v>44182.58252314815</v>
      </c>
      <c r="B4" s="49" t="s">
        <v>23</v>
      </c>
      <c r="C4" s="49" t="s">
        <v>21</v>
      </c>
    </row>
    <row r="5" spans="1:3" ht="11.25">
      <c r="A5" s="53">
        <v>44182.58252314815</v>
      </c>
      <c r="B5" s="49" t="s">
        <v>24</v>
      </c>
      <c r="C5" s="49" t="s">
        <v>21</v>
      </c>
    </row>
    <row r="6" spans="1:3" ht="11.25">
      <c r="A6" s="53">
        <v>44182.58256944444</v>
      </c>
      <c r="B6" s="49" t="s">
        <v>25</v>
      </c>
      <c r="C6" s="49" t="s">
        <v>21</v>
      </c>
    </row>
    <row r="7" spans="1:3" ht="22.5">
      <c r="A7" s="53">
        <v>44182.58277777778</v>
      </c>
      <c r="B7" s="49" t="s">
        <v>26</v>
      </c>
      <c r="C7" s="49" t="s">
        <v>21</v>
      </c>
    </row>
    <row r="8" spans="1:3" ht="22.5">
      <c r="A8" s="53">
        <v>44182.5828125</v>
      </c>
      <c r="B8" s="49" t="s">
        <v>27</v>
      </c>
      <c r="C8" s="49" t="s">
        <v>21</v>
      </c>
    </row>
    <row r="9" spans="1:3" ht="11.25">
      <c r="A9" s="53">
        <v>44182.5828125</v>
      </c>
      <c r="B9" s="49" t="s">
        <v>28</v>
      </c>
      <c r="C9" s="49" t="s">
        <v>21</v>
      </c>
    </row>
    <row r="10" spans="1:3" ht="22.5">
      <c r="A10" s="53">
        <v>44182.5828587963</v>
      </c>
      <c r="B10" s="49" t="s">
        <v>29</v>
      </c>
      <c r="C10" s="49" t="s">
        <v>21</v>
      </c>
    </row>
    <row r="11" spans="1:3" ht="11.25">
      <c r="A11" s="53">
        <v>44182.58399305555</v>
      </c>
      <c r="B11" s="49" t="s">
        <v>20</v>
      </c>
      <c r="C11" s="49" t="s">
        <v>21</v>
      </c>
    </row>
    <row r="12" spans="1:3" ht="11.25">
      <c r="A12" s="53">
        <v>44182.58400462963</v>
      </c>
      <c r="B12" s="49" t="s">
        <v>30</v>
      </c>
      <c r="C12" s="49" t="s">
        <v>21</v>
      </c>
    </row>
    <row r="13" spans="1:3" ht="11.25">
      <c r="A13" s="53">
        <v>44182.58461805555</v>
      </c>
      <c r="B13" s="49" t="s">
        <v>20</v>
      </c>
      <c r="C13" s="49" t="s">
        <v>21</v>
      </c>
    </row>
    <row r="14" spans="1:3" ht="11.25">
      <c r="A14" s="53">
        <v>44182.58462962963</v>
      </c>
      <c r="B14" s="49" t="s">
        <v>30</v>
      </c>
      <c r="C14" s="49" t="s">
        <v>21</v>
      </c>
    </row>
    <row r="15" spans="1:3" ht="11.25">
      <c r="A15" s="53">
        <v>44182.64916666667</v>
      </c>
      <c r="B15" s="49" t="s">
        <v>20</v>
      </c>
      <c r="C15" s="49" t="s">
        <v>21</v>
      </c>
    </row>
    <row r="16" spans="1:3" ht="11.25">
      <c r="A16" s="53">
        <v>44182.649189814816</v>
      </c>
      <c r="B16" s="49" t="s">
        <v>30</v>
      </c>
      <c r="C16" s="49" t="s">
        <v>21</v>
      </c>
    </row>
    <row r="17" spans="1:3" ht="11.25">
      <c r="A17" s="53">
        <v>44182.649930555555</v>
      </c>
      <c r="B17" s="49" t="s">
        <v>20</v>
      </c>
      <c r="C17" s="49" t="s">
        <v>21</v>
      </c>
    </row>
    <row r="18" spans="1:3" ht="11.25">
      <c r="A18" s="53">
        <v>44182.64994212963</v>
      </c>
      <c r="B18" s="49" t="s">
        <v>30</v>
      </c>
      <c r="C18" s="49" t="s">
        <v>21</v>
      </c>
    </row>
    <row r="19" spans="1:3" ht="11.25">
      <c r="A19" s="53">
        <v>44183.40021990741</v>
      </c>
      <c r="B19" s="49" t="s">
        <v>20</v>
      </c>
      <c r="C19" s="49" t="s">
        <v>21</v>
      </c>
    </row>
    <row r="20" spans="1:3" ht="11.25">
      <c r="A20" s="53">
        <v>44183.40023148148</v>
      </c>
      <c r="B20" s="49" t="s">
        <v>30</v>
      </c>
      <c r="C20" s="49" t="s">
        <v>21</v>
      </c>
    </row>
    <row r="21" spans="1:3" ht="11.25">
      <c r="A21" s="53">
        <v>44186.33663194445</v>
      </c>
      <c r="B21" s="49" t="s">
        <v>20</v>
      </c>
      <c r="C21" s="49" t="s">
        <v>21</v>
      </c>
    </row>
    <row r="22" spans="1:3" ht="11.25">
      <c r="A22" s="53">
        <v>44186.33666666667</v>
      </c>
      <c r="B22" s="49" t="s">
        <v>30</v>
      </c>
      <c r="C22" s="49" t="s">
        <v>21</v>
      </c>
    </row>
    <row r="23" spans="1:3" ht="11.25">
      <c r="A23" s="53">
        <v>44187.32728009259</v>
      </c>
      <c r="B23" s="49" t="s">
        <v>20</v>
      </c>
      <c r="C23" s="49" t="s">
        <v>21</v>
      </c>
    </row>
    <row r="24" spans="1:3" ht="11.25">
      <c r="A24" s="53">
        <v>44187.32730324074</v>
      </c>
      <c r="B24" s="49" t="s">
        <v>30</v>
      </c>
      <c r="C24" s="49" t="s">
        <v>21</v>
      </c>
    </row>
  </sheetData>
  <sheetProtection sheet="1" formatColumns="0" formatRows="0" autoFilter="0"/>
  <printOptions/>
  <pageMargins left="0.75" right="0.75" top="1" bottom="1" header="0.5118055555555555" footer="0.5118055555555555"/>
  <pageSetup horizontalDpi="300" verticalDpi="300" orientation="portrait" paperSize="9"/>
  <drawing r:id="rId1"/>
</worksheet>
</file>

<file path=xl/worksheets/sheet30.xml><?xml version="1.0" encoding="utf-8"?>
<worksheet xmlns="http://schemas.openxmlformats.org/spreadsheetml/2006/main" xmlns:r="http://schemas.openxmlformats.org/officeDocument/2006/relationships">
  <sheetPr>
    <tabColor indexed="47"/>
  </sheetPr>
  <dimension ref="B3:B7"/>
  <sheetViews>
    <sheetView showGridLines="0" workbookViewId="0" topLeftCell="A1">
      <selection activeCell="A1" sqref="A1"/>
    </sheetView>
  </sheetViews>
  <sheetFormatPr defaultColWidth="9.140625" defaultRowHeight="11.25"/>
  <cols>
    <col min="1" max="1" width="9.140625" style="495" customWidth="1"/>
    <col min="2" max="2" width="66.00390625" style="495" customWidth="1"/>
    <col min="3" max="16384" width="9.140625" style="495" customWidth="1"/>
  </cols>
  <sheetData>
    <row r="3" ht="22.5">
      <c r="B3" s="496" t="s">
        <v>103</v>
      </c>
    </row>
    <row r="4" ht="33.75">
      <c r="B4" s="496" t="s">
        <v>110</v>
      </c>
    </row>
    <row r="5" ht="11.25">
      <c r="B5" s="496" t="s">
        <v>118</v>
      </c>
    </row>
    <row r="6" ht="11.25">
      <c r="B6" s="496" t="s">
        <v>122</v>
      </c>
    </row>
    <row r="7" ht="22.5">
      <c r="B7" s="496" t="s">
        <v>126</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1.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2.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 width="9.140625" style="497" customWidth="1"/>
    <col min="2" max="16384" width="9.140625" style="498"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3.xml><?xml version="1.0" encoding="utf-8"?>
<worksheet xmlns="http://schemas.openxmlformats.org/spreadsheetml/2006/main" xmlns:r="http://schemas.openxmlformats.org/officeDocument/2006/relationships">
  <sheetPr>
    <tabColor indexed="47"/>
  </sheetPr>
  <dimension ref="A1:E8"/>
  <sheetViews>
    <sheetView showGridLines="0" workbookViewId="0" topLeftCell="A1">
      <selection activeCell="A1" sqref="A1"/>
    </sheetView>
  </sheetViews>
  <sheetFormatPr defaultColWidth="9.140625" defaultRowHeight="11.25"/>
  <cols>
    <col min="1" max="1" width="38.421875" style="499" customWidth="1"/>
    <col min="2" max="16384" width="9.140625" style="499" customWidth="1"/>
  </cols>
  <sheetData>
    <row r="1" spans="1:5" ht="15">
      <c r="A1" s="500" t="s">
        <v>333</v>
      </c>
      <c r="B1" s="500" t="s">
        <v>334</v>
      </c>
      <c r="C1" s="500"/>
      <c r="D1" s="500"/>
      <c r="E1" s="500"/>
    </row>
    <row r="2" spans="1:5" ht="15">
      <c r="A2" s="500"/>
      <c r="B2" s="500"/>
      <c r="C2" s="500"/>
      <c r="D2" s="500"/>
      <c r="E2" s="500"/>
    </row>
    <row r="3" spans="1:5" ht="15">
      <c r="A3" s="500"/>
      <c r="B3" s="500"/>
      <c r="C3" s="500"/>
      <c r="D3" s="500"/>
      <c r="E3" s="500"/>
    </row>
    <row r="4" spans="1:5" ht="15">
      <c r="A4" s="500"/>
      <c r="B4" s="500"/>
      <c r="C4" s="500"/>
      <c r="D4" s="500"/>
      <c r="E4" s="500"/>
    </row>
    <row r="5" spans="1:5" ht="15">
      <c r="A5" s="500"/>
      <c r="B5" s="500"/>
      <c r="C5" s="500"/>
      <c r="D5" s="500"/>
      <c r="E5" s="500"/>
    </row>
    <row r="6" spans="1:5" ht="15">
      <c r="A6" s="500"/>
      <c r="B6" s="500"/>
      <c r="C6" s="500"/>
      <c r="D6" s="500"/>
      <c r="E6" s="500"/>
    </row>
    <row r="7" spans="1:5" ht="15">
      <c r="A7" s="500"/>
      <c r="B7" s="500"/>
      <c r="C7" s="500"/>
      <c r="D7" s="500"/>
      <c r="E7" s="500"/>
    </row>
    <row r="8" spans="1:5" ht="15">
      <c r="A8" s="500"/>
      <c r="B8" s="500"/>
      <c r="C8" s="500"/>
      <c r="D8" s="500"/>
      <c r="E8" s="500"/>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4.xml><?xml version="1.0" encoding="utf-8"?>
<worksheet xmlns="http://schemas.openxmlformats.org/spreadsheetml/2006/main" xmlns:r="http://schemas.openxmlformats.org/officeDocument/2006/relationships">
  <sheetPr>
    <tabColor indexed="47"/>
  </sheetPr>
  <dimension ref="A1:B7"/>
  <sheetViews>
    <sheetView showGridLines="0" workbookViewId="0" topLeftCell="A1">
      <selection activeCell="A1" sqref="A1"/>
    </sheetView>
  </sheetViews>
  <sheetFormatPr defaultColWidth="9.140625" defaultRowHeight="11.25"/>
  <cols>
    <col min="1" max="1" width="9.140625" style="4" customWidth="1"/>
    <col min="2" max="2" width="65.28125" style="4" customWidth="1"/>
    <col min="3" max="3" width="41.00390625" style="4" customWidth="1"/>
    <col min="4" max="16384" width="9.140625" style="4" customWidth="1"/>
  </cols>
  <sheetData>
    <row r="1" spans="1:2" ht="11.25">
      <c r="A1" s="4" t="s">
        <v>335</v>
      </c>
      <c r="B1" s="4" t="s">
        <v>336</v>
      </c>
    </row>
    <row r="2" spans="1:2" ht="11.25">
      <c r="A2" s="4">
        <v>4189680</v>
      </c>
      <c r="B2" s="4" t="s">
        <v>150</v>
      </c>
    </row>
    <row r="3" spans="1:2" ht="11.25">
      <c r="A3" s="4">
        <v>4189681</v>
      </c>
      <c r="B3" s="4" t="s">
        <v>337</v>
      </c>
    </row>
    <row r="4" spans="1:2" ht="11.25">
      <c r="A4" s="4">
        <v>4189682</v>
      </c>
      <c r="B4" s="4" t="s">
        <v>338</v>
      </c>
    </row>
    <row r="5" spans="1:2" ht="11.25">
      <c r="A5" s="4">
        <v>4189683</v>
      </c>
      <c r="B5" s="4" t="s">
        <v>339</v>
      </c>
    </row>
    <row r="6" spans="1:2" ht="11.25">
      <c r="A6" s="4">
        <v>4189684</v>
      </c>
      <c r="B6" s="4" t="s">
        <v>340</v>
      </c>
    </row>
    <row r="7" spans="1:2" ht="11.25">
      <c r="A7" s="4">
        <v>4189685</v>
      </c>
      <c r="B7" s="4" t="s">
        <v>341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5.xml><?xml version="1.0" encoding="utf-8"?>
<worksheet xmlns="http://schemas.openxmlformats.org/spreadsheetml/2006/main" xmlns:r="http://schemas.openxmlformats.org/officeDocument/2006/relationships">
  <sheetPr>
    <tabColor indexed="47"/>
  </sheetPr>
  <dimension ref="A1:B8"/>
  <sheetViews>
    <sheetView showGridLines="0" workbookViewId="0" topLeftCell="A1">
      <selection activeCell="A1" sqref="A1"/>
    </sheetView>
  </sheetViews>
  <sheetFormatPr defaultColWidth="9.140625" defaultRowHeight="11.25"/>
  <cols>
    <col min="1" max="1" width="9.140625" style="4" customWidth="1"/>
    <col min="2" max="2" width="65.28125" style="4" customWidth="1"/>
    <col min="3" max="3" width="41.00390625" style="4" customWidth="1"/>
    <col min="4" max="16384" width="9.140625" style="4" customWidth="1"/>
  </cols>
  <sheetData>
    <row r="1" spans="1:2" ht="11.25">
      <c r="A1" s="4" t="s">
        <v>335</v>
      </c>
      <c r="B1" s="4" t="s">
        <v>342</v>
      </c>
    </row>
    <row r="2" spans="1:2" ht="11.25">
      <c r="A2" s="4">
        <v>4189671</v>
      </c>
      <c r="B2" s="4" t="s">
        <v>151</v>
      </c>
    </row>
    <row r="3" spans="1:2" ht="11.25">
      <c r="A3" s="4">
        <v>4189672</v>
      </c>
      <c r="B3" s="4" t="s">
        <v>343</v>
      </c>
    </row>
    <row r="4" spans="1:2" ht="11.25">
      <c r="A4" s="4">
        <v>4189673</v>
      </c>
      <c r="B4" s="4" t="s">
        <v>344</v>
      </c>
    </row>
    <row r="5" spans="1:2" ht="11.25">
      <c r="A5" s="4">
        <v>4189674</v>
      </c>
      <c r="B5" s="4" t="s">
        <v>345</v>
      </c>
    </row>
    <row r="6" spans="1:2" ht="11.25">
      <c r="A6" s="4">
        <v>4189675</v>
      </c>
      <c r="B6" s="4" t="s">
        <v>346</v>
      </c>
    </row>
    <row r="7" spans="1:2" ht="11.25">
      <c r="A7" s="4">
        <v>4189676</v>
      </c>
      <c r="B7" s="4" t="s">
        <v>347</v>
      </c>
    </row>
    <row r="8" spans="1:2" ht="11.25">
      <c r="A8" s="4">
        <v>4189677</v>
      </c>
      <c r="B8" s="4" t="s">
        <v>348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6.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6384" width="9.140625" style="501" customWidth="1"/>
  </cols>
  <sheetData>
    <row r="1" ht="12.75">
      <c r="A1" s="502"/>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7.xml><?xml version="1.0" encoding="utf-8"?>
<worksheet xmlns="http://schemas.openxmlformats.org/spreadsheetml/2006/main" xmlns:r="http://schemas.openxmlformats.org/officeDocument/2006/relationships">
  <sheetPr>
    <tabColor indexed="47"/>
  </sheetPr>
  <dimension ref="A1:B163"/>
  <sheetViews>
    <sheetView showGridLines="0" workbookViewId="0" topLeftCell="A1">
      <selection activeCell="A1" sqref="A1"/>
    </sheetView>
  </sheetViews>
  <sheetFormatPr defaultColWidth="9.140625" defaultRowHeight="11.25"/>
  <cols>
    <col min="1" max="1" width="36.28125" style="503" customWidth="1"/>
    <col min="2" max="2" width="21.140625" style="503" customWidth="1"/>
    <col min="3" max="16384" width="9.140625" style="504" customWidth="1"/>
  </cols>
  <sheetData>
    <row r="1" spans="1:2" ht="11.25">
      <c r="A1" s="505" t="s">
        <v>349</v>
      </c>
      <c r="B1" s="505" t="s">
        <v>350</v>
      </c>
    </row>
    <row r="2" spans="1:2" ht="11.25">
      <c r="A2" s="2" t="s">
        <v>351</v>
      </c>
      <c r="B2" s="2" t="s">
        <v>352</v>
      </c>
    </row>
    <row r="3" spans="1:2" ht="11.25">
      <c r="A3" s="2" t="s">
        <v>353</v>
      </c>
      <c r="B3" s="2" t="s">
        <v>354</v>
      </c>
    </row>
    <row r="4" spans="1:2" ht="11.25">
      <c r="A4" s="2" t="s">
        <v>355</v>
      </c>
      <c r="B4" s="2" t="s">
        <v>356</v>
      </c>
    </row>
    <row r="5" spans="1:2" ht="11.25">
      <c r="A5" s="2" t="s">
        <v>357</v>
      </c>
      <c r="B5" s="2" t="s">
        <v>358</v>
      </c>
    </row>
    <row r="6" spans="1:2" ht="11.25">
      <c r="A6" s="2" t="s">
        <v>359</v>
      </c>
      <c r="B6" s="2" t="s">
        <v>360</v>
      </c>
    </row>
    <row r="7" spans="1:2" ht="11.25">
      <c r="A7" s="2" t="s">
        <v>361</v>
      </c>
      <c r="B7" s="2" t="s">
        <v>362</v>
      </c>
    </row>
    <row r="8" spans="1:2" ht="11.25">
      <c r="A8" s="2" t="s">
        <v>363</v>
      </c>
      <c r="B8" s="2" t="s">
        <v>364</v>
      </c>
    </row>
    <row r="9" spans="1:2" ht="11.25">
      <c r="A9" s="2" t="s">
        <v>365</v>
      </c>
      <c r="B9" s="2" t="s">
        <v>366</v>
      </c>
    </row>
    <row r="10" spans="1:2" ht="11.25">
      <c r="A10" s="2" t="s">
        <v>367</v>
      </c>
      <c r="B10" s="2" t="s">
        <v>368</v>
      </c>
    </row>
    <row r="11" spans="1:2" ht="11.25">
      <c r="A11" s="2" t="s">
        <v>369</v>
      </c>
      <c r="B11" s="2" t="s">
        <v>370</v>
      </c>
    </row>
    <row r="12" spans="1:2" ht="11.25">
      <c r="A12" s="2" t="s">
        <v>371</v>
      </c>
      <c r="B12" s="2" t="s">
        <v>372</v>
      </c>
    </row>
    <row r="13" spans="1:2" ht="11.25">
      <c r="A13" s="2" t="s">
        <v>373</v>
      </c>
      <c r="B13" s="2" t="s">
        <v>374</v>
      </c>
    </row>
    <row r="14" spans="1:2" ht="11.25">
      <c r="A14" s="2" t="s">
        <v>375</v>
      </c>
      <c r="B14" s="2" t="s">
        <v>376</v>
      </c>
    </row>
    <row r="15" spans="1:2" ht="11.25">
      <c r="A15" s="2" t="s">
        <v>377</v>
      </c>
      <c r="B15" s="2" t="s">
        <v>378</v>
      </c>
    </row>
    <row r="16" spans="1:2" ht="11.25">
      <c r="A16" s="2" t="s">
        <v>379</v>
      </c>
      <c r="B16" s="2" t="s">
        <v>380</v>
      </c>
    </row>
    <row r="17" spans="1:2" ht="11.25">
      <c r="A17" s="2" t="s">
        <v>381</v>
      </c>
      <c r="B17" s="2" t="s">
        <v>382</v>
      </c>
    </row>
    <row r="18" spans="1:2" ht="11.25">
      <c r="A18" s="2" t="s">
        <v>383</v>
      </c>
      <c r="B18" s="2" t="s">
        <v>384</v>
      </c>
    </row>
    <row r="19" spans="1:2" ht="11.25">
      <c r="A19" s="2" t="s">
        <v>385</v>
      </c>
      <c r="B19" s="2" t="s">
        <v>386</v>
      </c>
    </row>
    <row r="20" spans="1:2" ht="11.25">
      <c r="A20" s="2" t="s">
        <v>387</v>
      </c>
      <c r="B20" s="2" t="s">
        <v>388</v>
      </c>
    </row>
    <row r="21" spans="1:2" ht="11.25">
      <c r="A21" s="2" t="s">
        <v>389</v>
      </c>
      <c r="B21" s="2" t="s">
        <v>390</v>
      </c>
    </row>
    <row r="22" spans="1:2" ht="11.25">
      <c r="A22" s="2" t="s">
        <v>391</v>
      </c>
      <c r="B22" s="2" t="s">
        <v>392</v>
      </c>
    </row>
    <row r="23" spans="1:2" ht="11.25">
      <c r="A23" s="2" t="s">
        <v>393</v>
      </c>
      <c r="B23" s="2" t="s">
        <v>394</v>
      </c>
    </row>
    <row r="24" spans="1:2" ht="11.25">
      <c r="A24" s="2" t="s">
        <v>395</v>
      </c>
      <c r="B24" s="2" t="s">
        <v>396</v>
      </c>
    </row>
    <row r="25" spans="1:2" ht="11.25">
      <c r="A25" s="2" t="s">
        <v>397</v>
      </c>
      <c r="B25" s="2" t="s">
        <v>398</v>
      </c>
    </row>
    <row r="26" spans="1:2" ht="11.25">
      <c r="A26" s="2"/>
      <c r="B26" s="2" t="s">
        <v>399</v>
      </c>
    </row>
    <row r="27" spans="1:2" ht="11.25">
      <c r="A27" s="2"/>
      <c r="B27" s="2" t="s">
        <v>400</v>
      </c>
    </row>
    <row r="28" spans="1:2" ht="11.25">
      <c r="A28" s="2"/>
      <c r="B28" s="2" t="s">
        <v>401</v>
      </c>
    </row>
    <row r="29" spans="1:2" ht="11.25">
      <c r="A29" s="2"/>
      <c r="B29" s="2" t="s">
        <v>402</v>
      </c>
    </row>
    <row r="30" spans="1:2" ht="11.25">
      <c r="A30" s="2"/>
      <c r="B30" s="2" t="s">
        <v>403</v>
      </c>
    </row>
    <row r="31" spans="1:2" ht="11.25">
      <c r="A31" s="2"/>
      <c r="B31" s="2" t="s">
        <v>404</v>
      </c>
    </row>
    <row r="32" spans="1:2" ht="11.25">
      <c r="A32" s="2"/>
      <c r="B32" s="2" t="s">
        <v>405</v>
      </c>
    </row>
    <row r="33" spans="1:2" ht="11.25">
      <c r="A33" s="2"/>
      <c r="B33" s="2" t="s">
        <v>406</v>
      </c>
    </row>
    <row r="34" spans="1:2" ht="11.25">
      <c r="A34" s="2"/>
      <c r="B34" s="2" t="s">
        <v>407</v>
      </c>
    </row>
    <row r="35" spans="1:2" ht="11.25">
      <c r="A35" s="2"/>
      <c r="B35" s="2" t="s">
        <v>408</v>
      </c>
    </row>
    <row r="36" spans="1:2" ht="11.25">
      <c r="A36" s="2"/>
      <c r="B36" s="2" t="s">
        <v>409</v>
      </c>
    </row>
    <row r="37" spans="1:2" ht="11.25">
      <c r="A37" s="2"/>
      <c r="B37" s="2" t="s">
        <v>410</v>
      </c>
    </row>
    <row r="38" spans="1:2" ht="11.25">
      <c r="A38" s="2"/>
      <c r="B38" s="2" t="s">
        <v>411</v>
      </c>
    </row>
    <row r="39" spans="1:2" ht="11.25">
      <c r="A39" s="2"/>
      <c r="B39" s="2" t="s">
        <v>412</v>
      </c>
    </row>
    <row r="40" spans="1:2" ht="11.25">
      <c r="A40" s="2"/>
      <c r="B40" s="2" t="s">
        <v>413</v>
      </c>
    </row>
    <row r="41" spans="1:2" ht="11.25">
      <c r="A41" s="2"/>
      <c r="B41" s="2" t="s">
        <v>414</v>
      </c>
    </row>
    <row r="42" spans="1:2" ht="11.25">
      <c r="A42" s="2"/>
      <c r="B42" s="2" t="s">
        <v>415</v>
      </c>
    </row>
    <row r="43" spans="1:2" ht="11.25">
      <c r="A43" s="2"/>
      <c r="B43" s="2"/>
    </row>
    <row r="44" spans="1:2" ht="11.25">
      <c r="A44" s="2"/>
      <c r="B44" s="2"/>
    </row>
    <row r="45" spans="1:2" ht="11.25">
      <c r="A45" s="2"/>
      <c r="B45" s="2"/>
    </row>
    <row r="46" spans="1:2" ht="11.25">
      <c r="A46" s="2"/>
      <c r="B46" s="2"/>
    </row>
    <row r="47" spans="1:2" ht="11.25">
      <c r="A47" s="2"/>
      <c r="B47" s="2"/>
    </row>
    <row r="48" spans="1:2" ht="11.25">
      <c r="A48" s="2"/>
      <c r="B48" s="2"/>
    </row>
    <row r="49" spans="1:2" ht="11.25">
      <c r="A49" s="2"/>
      <c r="B49" s="2"/>
    </row>
    <row r="50" spans="1:2" ht="11.25">
      <c r="A50" s="2"/>
      <c r="B50" s="2"/>
    </row>
    <row r="51" spans="1:2" ht="11.25">
      <c r="A51" s="2"/>
      <c r="B51" s="2"/>
    </row>
    <row r="52" spans="1:2" ht="11.25">
      <c r="A52" s="2"/>
      <c r="B52" s="2"/>
    </row>
    <row r="53" spans="1:2" ht="11.25">
      <c r="A53" s="2"/>
      <c r="B53" s="2"/>
    </row>
    <row r="54" spans="1:2" ht="11.25">
      <c r="A54" s="2"/>
      <c r="B54" s="2"/>
    </row>
    <row r="55" spans="1:2" ht="11.25">
      <c r="A55" s="2"/>
      <c r="B55" s="2"/>
    </row>
    <row r="56" spans="1:2" ht="11.25">
      <c r="A56" s="2"/>
      <c r="B56" s="2"/>
    </row>
    <row r="57" spans="1:2" ht="11.25">
      <c r="A57" s="2"/>
      <c r="B57" s="2"/>
    </row>
    <row r="58" spans="1:2" ht="11.25">
      <c r="A58" s="2"/>
      <c r="B58" s="2"/>
    </row>
    <row r="59" spans="1:2" ht="11.25">
      <c r="A59" s="2"/>
      <c r="B59" s="2"/>
    </row>
    <row r="60" spans="1:2" ht="11.25">
      <c r="A60" s="2"/>
      <c r="B60" s="2"/>
    </row>
    <row r="61" spans="1:2" ht="11.25">
      <c r="A61" s="2"/>
      <c r="B61" s="2"/>
    </row>
    <row r="62" spans="1:2" ht="11.25">
      <c r="A62" s="2"/>
      <c r="B62" s="2"/>
    </row>
    <row r="63" spans="1:2" ht="11.25">
      <c r="A63" s="2"/>
      <c r="B63" s="2"/>
    </row>
    <row r="64" spans="1:2" ht="11.25">
      <c r="A64" s="2"/>
      <c r="B64" s="2"/>
    </row>
    <row r="65" spans="1:2" ht="11.25">
      <c r="A65" s="2"/>
      <c r="B65" s="2"/>
    </row>
    <row r="66" spans="1:2" ht="11.25">
      <c r="A66" s="2"/>
      <c r="B66" s="2"/>
    </row>
    <row r="67" spans="1:2" ht="11.25">
      <c r="A67" s="2"/>
      <c r="B67" s="2"/>
    </row>
    <row r="68" spans="1:2" ht="11.25">
      <c r="A68" s="2"/>
      <c r="B68" s="2"/>
    </row>
    <row r="69" spans="1:2" ht="11.25">
      <c r="A69" s="2"/>
      <c r="B69" s="2"/>
    </row>
    <row r="70" spans="1:2" ht="11.25">
      <c r="A70" s="2"/>
      <c r="B70" s="2"/>
    </row>
    <row r="71" spans="1:2" ht="11.25">
      <c r="A71" s="2"/>
      <c r="B71" s="2"/>
    </row>
    <row r="72" spans="1:2" ht="11.25">
      <c r="A72" s="2"/>
      <c r="B72" s="2"/>
    </row>
    <row r="73" spans="1:2" ht="11.25">
      <c r="A73" s="2"/>
      <c r="B73" s="2"/>
    </row>
    <row r="74" spans="1:2" ht="11.25">
      <c r="A74" s="2"/>
      <c r="B74" s="2"/>
    </row>
    <row r="75" spans="1:2" ht="11.25">
      <c r="A75" s="2"/>
      <c r="B75" s="2"/>
    </row>
    <row r="76" spans="1:2" ht="11.25">
      <c r="A76" s="2"/>
      <c r="B76" s="2"/>
    </row>
    <row r="77" spans="1:2" ht="11.25">
      <c r="A77" s="2"/>
      <c r="B77" s="2"/>
    </row>
    <row r="78" spans="1:2" ht="11.25">
      <c r="A78" s="2"/>
      <c r="B78" s="2"/>
    </row>
    <row r="79" spans="1:2" ht="11.25">
      <c r="A79" s="2"/>
      <c r="B79" s="2"/>
    </row>
    <row r="80" spans="1:2" ht="11.25">
      <c r="A80" s="2"/>
      <c r="B80" s="2"/>
    </row>
    <row r="81" spans="1:2" ht="11.25">
      <c r="A81" s="2"/>
      <c r="B81" s="2"/>
    </row>
    <row r="82" spans="1:2" ht="11.25">
      <c r="A82" s="2"/>
      <c r="B82" s="2"/>
    </row>
    <row r="83" spans="1:2" ht="11.25">
      <c r="A83" s="2"/>
      <c r="B83" s="2"/>
    </row>
    <row r="84" spans="1:2" ht="11.25">
      <c r="A84" s="2"/>
      <c r="B84" s="2"/>
    </row>
    <row r="85" spans="1:2" ht="11.25">
      <c r="A85" s="2"/>
      <c r="B85" s="2"/>
    </row>
    <row r="86" spans="1:2" ht="11.25">
      <c r="A86" s="2"/>
      <c r="B86" s="2"/>
    </row>
    <row r="87" spans="1:2" ht="11.25">
      <c r="A87" s="2"/>
      <c r="B87" s="2"/>
    </row>
    <row r="88" spans="1:2" ht="11.25">
      <c r="A88" s="2"/>
      <c r="B88" s="2"/>
    </row>
    <row r="89" spans="1:2" ht="11.25">
      <c r="A89" s="2"/>
      <c r="B89" s="2"/>
    </row>
    <row r="90" spans="1:2" ht="11.25">
      <c r="A90" s="2"/>
      <c r="B90" s="2"/>
    </row>
    <row r="91" spans="1:2" ht="11.25">
      <c r="A91" s="2"/>
      <c r="B91" s="2"/>
    </row>
    <row r="92" spans="1:2" ht="11.25">
      <c r="A92" s="2"/>
      <c r="B92" s="2"/>
    </row>
    <row r="93" spans="1:2" ht="11.25">
      <c r="A93" s="2"/>
      <c r="B93" s="2"/>
    </row>
    <row r="94" spans="1:2" ht="11.25">
      <c r="A94" s="2"/>
      <c r="B94" s="2"/>
    </row>
    <row r="95" spans="1:2" ht="11.25">
      <c r="A95" s="2"/>
      <c r="B95" s="2"/>
    </row>
    <row r="96" spans="1:2" ht="11.25">
      <c r="A96" s="2"/>
      <c r="B96" s="2"/>
    </row>
    <row r="97" spans="1:2" ht="11.25">
      <c r="A97" s="2"/>
      <c r="B97" s="2"/>
    </row>
    <row r="98" spans="1:2" ht="11.25">
      <c r="A98" s="2"/>
      <c r="B98" s="2"/>
    </row>
    <row r="99" spans="1:2" ht="11.25">
      <c r="A99" s="2"/>
      <c r="B99" s="2"/>
    </row>
    <row r="100" spans="1:2" ht="11.25">
      <c r="A100" s="2"/>
      <c r="B100" s="2"/>
    </row>
    <row r="101" spans="1:2" ht="11.25">
      <c r="A101" s="2"/>
      <c r="B101" s="2"/>
    </row>
    <row r="102" spans="1:2" ht="11.25">
      <c r="A102" s="2"/>
      <c r="B102" s="2"/>
    </row>
    <row r="103" spans="1:2" ht="11.25">
      <c r="A103" s="2"/>
      <c r="B103" s="2"/>
    </row>
    <row r="104" spans="1:2" ht="11.25">
      <c r="A104" s="2"/>
      <c r="B104" s="2"/>
    </row>
    <row r="105" spans="1:2" ht="11.25">
      <c r="A105" s="2"/>
      <c r="B105" s="2"/>
    </row>
    <row r="106" spans="1:2" ht="11.25">
      <c r="A106" s="2"/>
      <c r="B106" s="2"/>
    </row>
    <row r="107" spans="1:2" ht="11.25">
      <c r="A107" s="2"/>
      <c r="B107" s="2"/>
    </row>
    <row r="108" spans="1:2" ht="11.25">
      <c r="A108" s="2"/>
      <c r="B108" s="2"/>
    </row>
    <row r="109" spans="1:2" ht="11.25">
      <c r="A109" s="2"/>
      <c r="B109" s="2"/>
    </row>
    <row r="110" spans="1:2" ht="11.25">
      <c r="A110" s="2"/>
      <c r="B110" s="2"/>
    </row>
    <row r="111" spans="1:2" ht="11.25">
      <c r="A111" s="2"/>
      <c r="B111" s="2"/>
    </row>
    <row r="112" spans="1:2" ht="11.25">
      <c r="A112" s="2"/>
      <c r="B112" s="2"/>
    </row>
    <row r="113" spans="1:2" ht="11.25">
      <c r="A113" s="2"/>
      <c r="B113" s="2"/>
    </row>
    <row r="114" spans="1:2" ht="11.25">
      <c r="A114" s="2"/>
      <c r="B114" s="2"/>
    </row>
    <row r="115" spans="1:2" ht="11.25">
      <c r="A115" s="2"/>
      <c r="B115" s="2"/>
    </row>
    <row r="116" spans="1:2" ht="11.25">
      <c r="A116" s="2"/>
      <c r="B116" s="2"/>
    </row>
    <row r="117" spans="1:2" ht="11.25">
      <c r="A117" s="2"/>
      <c r="B117" s="2"/>
    </row>
    <row r="118" spans="1:2" ht="11.25">
      <c r="A118" s="2"/>
      <c r="B118" s="2"/>
    </row>
    <row r="119" spans="1:2" ht="11.25">
      <c r="A119" s="2"/>
      <c r="B119" s="2"/>
    </row>
    <row r="120" spans="1:2" ht="11.25">
      <c r="A120" s="2"/>
      <c r="B120" s="2"/>
    </row>
    <row r="121" spans="1:2" ht="11.25">
      <c r="A121" s="2"/>
      <c r="B121" s="2"/>
    </row>
    <row r="122" spans="1:2" ht="11.25">
      <c r="A122" s="2"/>
      <c r="B122" s="2"/>
    </row>
    <row r="123" spans="1:2" ht="11.25">
      <c r="A123" s="2"/>
      <c r="B123" s="2"/>
    </row>
    <row r="124" spans="1:2" ht="11.25">
      <c r="A124" s="2"/>
      <c r="B124" s="2"/>
    </row>
    <row r="125" spans="1:2" ht="11.25">
      <c r="A125" s="2"/>
      <c r="B125" s="2"/>
    </row>
    <row r="126" spans="1:2" ht="11.25">
      <c r="A126" s="2"/>
      <c r="B126" s="2"/>
    </row>
    <row r="127" spans="1:2" ht="11.25">
      <c r="A127" s="2"/>
      <c r="B127" s="2"/>
    </row>
    <row r="128" spans="1:2" ht="11.25">
      <c r="A128" s="2"/>
      <c r="B128" s="2"/>
    </row>
    <row r="129" spans="1:2" ht="11.25">
      <c r="A129" s="2"/>
      <c r="B129" s="2"/>
    </row>
    <row r="130" spans="1:2" ht="11.25">
      <c r="A130" s="2"/>
      <c r="B130" s="2"/>
    </row>
    <row r="131" spans="1:2" ht="11.25">
      <c r="A131" s="2"/>
      <c r="B131" s="2"/>
    </row>
    <row r="132" spans="1:2" ht="11.25">
      <c r="A132" s="2"/>
      <c r="B132" s="2"/>
    </row>
    <row r="133" spans="1:2" ht="11.25">
      <c r="A133" s="2"/>
      <c r="B133" s="2"/>
    </row>
    <row r="134" spans="1:2" ht="11.25">
      <c r="A134" s="2"/>
      <c r="B134" s="2"/>
    </row>
    <row r="135" spans="1:2" ht="11.25">
      <c r="A135" s="2"/>
      <c r="B135" s="2"/>
    </row>
    <row r="136" spans="1:2" ht="11.25">
      <c r="A136" s="2"/>
      <c r="B136" s="2"/>
    </row>
    <row r="137" spans="1:2" ht="11.25">
      <c r="A137" s="2"/>
      <c r="B137" s="2"/>
    </row>
    <row r="138" spans="1:2" ht="11.25">
      <c r="A138" s="2"/>
      <c r="B138" s="2"/>
    </row>
    <row r="139" spans="1:2" ht="11.25">
      <c r="A139" s="2"/>
      <c r="B139" s="2"/>
    </row>
    <row r="140" spans="1:2" ht="11.25">
      <c r="A140" s="2"/>
      <c r="B140" s="2"/>
    </row>
    <row r="141" spans="1:2" ht="11.25">
      <c r="A141" s="2"/>
      <c r="B141" s="2"/>
    </row>
    <row r="142" spans="1:2" ht="11.25">
      <c r="A142" s="2"/>
      <c r="B142" s="2"/>
    </row>
    <row r="143" spans="1:2" ht="11.25">
      <c r="A143" s="2"/>
      <c r="B143" s="2"/>
    </row>
    <row r="144" spans="1:2" ht="11.25">
      <c r="A144" s="2"/>
      <c r="B144" s="2"/>
    </row>
    <row r="145" spans="1:2" ht="11.25">
      <c r="A145" s="2"/>
      <c r="B145" s="2"/>
    </row>
    <row r="146" spans="1:2" ht="11.25">
      <c r="A146" s="2"/>
      <c r="B146" s="2"/>
    </row>
    <row r="147" spans="1:2" ht="11.25">
      <c r="A147" s="2"/>
      <c r="B147" s="2"/>
    </row>
    <row r="148" spans="1:2" ht="11.25">
      <c r="A148" s="2"/>
      <c r="B148" s="2"/>
    </row>
    <row r="149" spans="1:2" ht="11.25">
      <c r="A149" s="2"/>
      <c r="B149" s="2"/>
    </row>
    <row r="150" spans="1:2" ht="11.25">
      <c r="A150" s="2"/>
      <c r="B150" s="2"/>
    </row>
    <row r="151" spans="1:2" ht="11.25">
      <c r="A151" s="2"/>
      <c r="B151" s="2"/>
    </row>
    <row r="152" spans="1:2" ht="11.25">
      <c r="A152" s="2"/>
      <c r="B152" s="2"/>
    </row>
    <row r="153" spans="1:2" ht="11.25">
      <c r="A153" s="2"/>
      <c r="B153" s="2"/>
    </row>
    <row r="154" spans="1:2" ht="11.25">
      <c r="A154" s="2"/>
      <c r="B154" s="2"/>
    </row>
    <row r="155" spans="1:2" ht="11.25">
      <c r="A155" s="2"/>
      <c r="B155" s="2"/>
    </row>
    <row r="156" spans="1:2" ht="11.25">
      <c r="A156" s="2"/>
      <c r="B156" s="2"/>
    </row>
    <row r="157" spans="1:2" ht="11.25">
      <c r="A157" s="2"/>
      <c r="B157" s="2"/>
    </row>
    <row r="158" spans="1:2" ht="11.25">
      <c r="A158" s="2"/>
      <c r="B158" s="2"/>
    </row>
    <row r="159" spans="1:2" ht="11.25">
      <c r="A159" s="2"/>
      <c r="B159" s="2"/>
    </row>
    <row r="160" spans="1:2" ht="11.25">
      <c r="A160" s="2"/>
      <c r="B160" s="2"/>
    </row>
    <row r="161" spans="1:2" ht="11.25">
      <c r="A161" s="2"/>
      <c r="B161" s="2"/>
    </row>
    <row r="162" spans="1:2" ht="11.25">
      <c r="A162" s="2"/>
      <c r="B162" s="2"/>
    </row>
    <row r="163" spans="1:2" ht="11.25">
      <c r="A163" s="2"/>
      <c r="B163" s="2"/>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8.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6384" width="8.7109375" style="0" customWidth="1"/>
  </cols>
  <sheetData>
    <row r="1" ht="11.25">
      <c r="A1" s="503"/>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9.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L52"/>
  <sheetViews>
    <sheetView showGridLines="0" workbookViewId="0" topLeftCell="D13">
      <selection activeCell="F41" sqref="F41"/>
    </sheetView>
  </sheetViews>
  <sheetFormatPr defaultColWidth="9.140625" defaultRowHeight="11.25"/>
  <cols>
    <col min="1" max="1" width="10.7109375" style="54" hidden="1" customWidth="1"/>
    <col min="2" max="2" width="10.7109375" style="55" hidden="1" customWidth="1"/>
    <col min="3" max="3" width="3.7109375" style="56" hidden="1" customWidth="1"/>
    <col min="4" max="4" width="1.7109375" style="57" customWidth="1"/>
    <col min="5" max="5" width="55.28125" style="57" customWidth="1"/>
    <col min="6" max="6" width="50.7109375" style="57" customWidth="1"/>
    <col min="7" max="7" width="3.7109375" style="58" customWidth="1"/>
    <col min="8" max="8" width="9.140625" style="57" customWidth="1"/>
    <col min="9" max="9" width="9.140625" style="59" customWidth="1"/>
    <col min="10" max="10" width="30.00390625" style="57" customWidth="1"/>
    <col min="11" max="16384" width="9.140625" style="57" customWidth="1"/>
  </cols>
  <sheetData>
    <row r="1" spans="1:9" s="62" customFormat="1" ht="3" customHeight="1">
      <c r="A1" s="60"/>
      <c r="B1" s="61"/>
      <c r="F1" s="62">
        <v>28878204</v>
      </c>
      <c r="G1" s="63"/>
      <c r="I1" s="63"/>
    </row>
    <row r="2" spans="1:12" s="65" customFormat="1" ht="14.25">
      <c r="A2" s="64"/>
      <c r="B2" s="55"/>
      <c r="E2" s="66" t="e">
        <f>"Код шаблона: "&amp;GetCode()</f>
        <v>#NAME?</v>
      </c>
      <c r="F2" s="67"/>
      <c r="G2" s="68"/>
      <c r="H2" s="68"/>
      <c r="I2" s="68"/>
      <c r="J2" s="68"/>
      <c r="K2" s="68"/>
      <c r="L2" s="68"/>
    </row>
    <row r="3" spans="5:12" ht="14.25">
      <c r="E3" s="69" t="e">
        <f>"Версия "&amp;GetVersion()</f>
        <v>#NAME?</v>
      </c>
      <c r="F3" s="67"/>
      <c r="G3" s="2"/>
      <c r="H3" s="2"/>
      <c r="I3" s="2"/>
      <c r="J3" s="2"/>
      <c r="K3" s="2"/>
      <c r="L3" s="7"/>
    </row>
    <row r="4" spans="1:9" s="77" customFormat="1" ht="6">
      <c r="A4" s="70"/>
      <c r="B4" s="71"/>
      <c r="C4" s="72"/>
      <c r="D4" s="73"/>
      <c r="E4" s="74"/>
      <c r="F4" s="75"/>
      <c r="G4" s="76"/>
      <c r="I4" s="78"/>
    </row>
    <row r="5" spans="4:10" ht="22.5" customHeight="1">
      <c r="D5" s="79"/>
      <c r="E5" s="80" t="s">
        <v>1</v>
      </c>
      <c r="F5" s="80"/>
      <c r="G5" s="81"/>
      <c r="J5" s="82"/>
    </row>
    <row r="6" spans="1:9" s="77" customFormat="1" ht="6">
      <c r="A6" s="70"/>
      <c r="B6" s="71"/>
      <c r="C6" s="72"/>
      <c r="D6" s="73"/>
      <c r="E6" s="83"/>
      <c r="F6" s="84"/>
      <c r="G6" s="85"/>
      <c r="I6" s="78"/>
    </row>
    <row r="7" spans="4:7" ht="27">
      <c r="D7" s="79"/>
      <c r="E7" s="86" t="s">
        <v>31</v>
      </c>
      <c r="F7" s="87" t="s">
        <v>32</v>
      </c>
      <c r="G7" s="88"/>
    </row>
    <row r="8" spans="1:9" s="77" customFormat="1" ht="6">
      <c r="A8" s="70"/>
      <c r="B8" s="71"/>
      <c r="C8" s="72"/>
      <c r="D8" s="73"/>
      <c r="E8" s="89"/>
      <c r="F8" s="90"/>
      <c r="G8" s="73"/>
      <c r="I8" s="78"/>
    </row>
    <row r="9" spans="4:7" ht="33.75">
      <c r="D9" s="79"/>
      <c r="E9" s="86" t="s">
        <v>33</v>
      </c>
      <c r="F9" s="91" t="s">
        <v>34</v>
      </c>
      <c r="G9" s="92"/>
    </row>
    <row r="10" spans="1:9" s="77" customFormat="1" ht="6">
      <c r="A10" s="93"/>
      <c r="B10" s="71"/>
      <c r="C10" s="72"/>
      <c r="D10" s="94"/>
      <c r="E10" s="83"/>
      <c r="F10" s="95"/>
      <c r="G10" s="96"/>
      <c r="I10" s="78"/>
    </row>
    <row r="11" spans="1:7" ht="27">
      <c r="A11" s="97"/>
      <c r="D11" s="79"/>
      <c r="E11" s="98" t="s">
        <v>35</v>
      </c>
      <c r="F11" s="99" t="s">
        <v>36</v>
      </c>
      <c r="G11" s="100"/>
    </row>
    <row r="12" spans="4:7" ht="27">
      <c r="D12" s="79"/>
      <c r="E12" s="98" t="s">
        <v>37</v>
      </c>
      <c r="F12" s="99" t="s">
        <v>38</v>
      </c>
      <c r="G12" s="92"/>
    </row>
    <row r="13" spans="1:9" s="107" customFormat="1" ht="5.25">
      <c r="A13" s="101"/>
      <c r="B13" s="61"/>
      <c r="C13" s="102"/>
      <c r="D13" s="103"/>
      <c r="E13" s="104"/>
      <c r="F13" s="105"/>
      <c r="G13" s="106"/>
      <c r="I13" s="63"/>
    </row>
    <row r="14" spans="4:7" ht="27">
      <c r="D14" s="79"/>
      <c r="E14" s="98" t="s">
        <v>39</v>
      </c>
      <c r="F14" s="108" t="s">
        <v>40</v>
      </c>
      <c r="G14" s="92"/>
    </row>
    <row r="15" spans="4:7" ht="27" hidden="1">
      <c r="D15" s="79"/>
      <c r="E15" s="98" t="s">
        <v>41</v>
      </c>
      <c r="F15" s="109" t="s">
        <v>42</v>
      </c>
      <c r="G15" s="92"/>
    </row>
    <row r="16" spans="4:7" ht="27" hidden="1">
      <c r="D16" s="79"/>
      <c r="E16" s="98" t="s">
        <v>43</v>
      </c>
      <c r="F16" s="109"/>
      <c r="G16" s="92"/>
    </row>
    <row r="17" spans="4:7" ht="19.5">
      <c r="D17" s="79"/>
      <c r="E17" s="86"/>
      <c r="F17" s="110" t="s">
        <v>44</v>
      </c>
      <c r="G17" s="111"/>
    </row>
    <row r="18" spans="4:7" ht="27">
      <c r="D18" s="79"/>
      <c r="E18" s="98" t="s">
        <v>45</v>
      </c>
      <c r="F18" s="108" t="s">
        <v>46</v>
      </c>
      <c r="G18" s="92"/>
    </row>
    <row r="19" spans="4:7" ht="27">
      <c r="D19" s="79"/>
      <c r="E19" s="98" t="s">
        <v>47</v>
      </c>
      <c r="F19" s="112" t="s">
        <v>48</v>
      </c>
      <c r="G19" s="92"/>
    </row>
    <row r="20" spans="4:7" ht="27">
      <c r="D20" s="79"/>
      <c r="E20" s="98" t="s">
        <v>49</v>
      </c>
      <c r="F20" s="108" t="s">
        <v>50</v>
      </c>
      <c r="G20" s="92"/>
    </row>
    <row r="21" spans="4:7" ht="27">
      <c r="D21" s="79"/>
      <c r="E21" s="98" t="s">
        <v>51</v>
      </c>
      <c r="F21" s="108" t="s">
        <v>52</v>
      </c>
      <c r="G21" s="92"/>
    </row>
    <row r="22" spans="4:7" ht="19.5" hidden="1">
      <c r="D22" s="79"/>
      <c r="E22" s="86"/>
      <c r="F22" s="110" t="s">
        <v>53</v>
      </c>
      <c r="G22" s="111"/>
    </row>
    <row r="23" spans="4:7" ht="27" hidden="1">
      <c r="D23" s="79"/>
      <c r="E23" s="98" t="s">
        <v>54</v>
      </c>
      <c r="F23" s="113"/>
      <c r="G23" s="92"/>
    </row>
    <row r="24" spans="4:7" ht="27" hidden="1">
      <c r="D24" s="79"/>
      <c r="E24" s="98" t="s">
        <v>55</v>
      </c>
      <c r="F24" s="109"/>
      <c r="G24" s="92"/>
    </row>
    <row r="25" spans="4:7" ht="27" hidden="1">
      <c r="D25" s="79"/>
      <c r="E25" s="98" t="s">
        <v>56</v>
      </c>
      <c r="F25" s="113"/>
      <c r="G25" s="92"/>
    </row>
    <row r="26" spans="4:7" ht="27" hidden="1">
      <c r="D26" s="79"/>
      <c r="E26" s="98" t="s">
        <v>51</v>
      </c>
      <c r="F26" s="113"/>
      <c r="G26" s="92"/>
    </row>
    <row r="27" spans="1:9" s="77" customFormat="1" ht="34.5" customHeight="1">
      <c r="A27" s="93"/>
      <c r="B27" s="71"/>
      <c r="C27" s="72"/>
      <c r="D27" s="94"/>
      <c r="E27" s="83"/>
      <c r="F27" s="95"/>
      <c r="G27" s="96"/>
      <c r="I27" s="78"/>
    </row>
    <row r="28" spans="4:7" ht="27">
      <c r="D28" s="79"/>
      <c r="E28" s="98" t="s">
        <v>57</v>
      </c>
      <c r="F28" s="91" t="s">
        <v>34</v>
      </c>
      <c r="G28" s="92"/>
    </row>
    <row r="29" spans="3:7" ht="27">
      <c r="C29" s="114"/>
      <c r="D29" s="115"/>
      <c r="E29" s="116" t="s">
        <v>58</v>
      </c>
      <c r="F29" s="117" t="s">
        <v>59</v>
      </c>
      <c r="G29" s="118"/>
    </row>
    <row r="30" spans="3:7" ht="27" hidden="1">
      <c r="C30" s="114"/>
      <c r="D30" s="115"/>
      <c r="E30" s="119" t="s">
        <v>60</v>
      </c>
      <c r="F30" s="113"/>
      <c r="G30" s="118"/>
    </row>
    <row r="31" spans="3:7" ht="27">
      <c r="C31" s="114"/>
      <c r="D31" s="115"/>
      <c r="E31" s="116" t="s">
        <v>61</v>
      </c>
      <c r="F31" s="117" t="s">
        <v>62</v>
      </c>
      <c r="G31" s="118"/>
    </row>
    <row r="32" spans="3:8" ht="27">
      <c r="C32" s="114"/>
      <c r="D32" s="115"/>
      <c r="E32" s="116" t="s">
        <v>63</v>
      </c>
      <c r="F32" s="117" t="s">
        <v>64</v>
      </c>
      <c r="G32" s="118"/>
      <c r="H32" s="120"/>
    </row>
    <row r="33" spans="1:9" s="77" customFormat="1" ht="6">
      <c r="A33" s="93"/>
      <c r="B33" s="71"/>
      <c r="C33" s="72"/>
      <c r="D33" s="94"/>
      <c r="E33" s="83"/>
      <c r="F33" s="95"/>
      <c r="G33" s="96"/>
      <c r="I33" s="78"/>
    </row>
    <row r="34" spans="1:7" ht="27">
      <c r="A34" s="121"/>
      <c r="D34" s="122"/>
      <c r="E34" s="98" t="s">
        <v>65</v>
      </c>
      <c r="F34" s="123" t="s">
        <v>66</v>
      </c>
      <c r="G34" s="100"/>
    </row>
    <row r="35" spans="1:9" s="77" customFormat="1" ht="6">
      <c r="A35" s="70"/>
      <c r="B35" s="71"/>
      <c r="C35" s="72"/>
      <c r="D35" s="73"/>
      <c r="E35" s="89"/>
      <c r="F35" s="90"/>
      <c r="G35" s="73"/>
      <c r="I35" s="78"/>
    </row>
    <row r="36" spans="4:7" ht="27">
      <c r="D36" s="79"/>
      <c r="E36" s="98" t="s">
        <v>67</v>
      </c>
      <c r="F36" s="91" t="s">
        <v>68</v>
      </c>
      <c r="G36" s="92"/>
    </row>
    <row r="37" spans="1:9" s="77" customFormat="1" ht="6">
      <c r="A37" s="93"/>
      <c r="B37" s="71"/>
      <c r="C37" s="72"/>
      <c r="D37" s="94"/>
      <c r="E37" s="83"/>
      <c r="F37" s="95"/>
      <c r="G37" s="96"/>
      <c r="I37" s="78"/>
    </row>
    <row r="38" spans="1:7" ht="27">
      <c r="A38" s="124"/>
      <c r="B38" s="125"/>
      <c r="D38" s="126"/>
      <c r="E38" s="127" t="s">
        <v>69</v>
      </c>
      <c r="F38" s="108" t="s">
        <v>70</v>
      </c>
      <c r="G38" s="100"/>
    </row>
    <row r="39" spans="1:7" ht="27">
      <c r="A39" s="124"/>
      <c r="B39" s="125"/>
      <c r="D39" s="126"/>
      <c r="E39" s="128" t="s">
        <v>71</v>
      </c>
      <c r="F39" s="108" t="s">
        <v>72</v>
      </c>
      <c r="G39" s="100"/>
    </row>
    <row r="40" spans="4:7" ht="19.5">
      <c r="D40" s="79"/>
      <c r="E40" s="86"/>
      <c r="F40" s="110" t="s">
        <v>73</v>
      </c>
      <c r="G40" s="111"/>
    </row>
    <row r="41" spans="1:7" ht="27">
      <c r="A41" s="124"/>
      <c r="D41" s="111"/>
      <c r="E41" s="129" t="s">
        <v>74</v>
      </c>
      <c r="F41" s="130" t="s">
        <v>75</v>
      </c>
      <c r="G41" s="100"/>
    </row>
    <row r="42" spans="1:7" ht="27">
      <c r="A42" s="124"/>
      <c r="B42" s="125"/>
      <c r="D42" s="126"/>
      <c r="E42" s="129" t="s">
        <v>76</v>
      </c>
      <c r="F42" s="130" t="s">
        <v>77</v>
      </c>
      <c r="G42" s="100"/>
    </row>
    <row r="43" spans="1:7" ht="27">
      <c r="A43" s="124"/>
      <c r="B43" s="125"/>
      <c r="D43" s="126"/>
      <c r="E43" s="129" t="s">
        <v>78</v>
      </c>
      <c r="F43" s="130" t="s">
        <v>79</v>
      </c>
      <c r="G43" s="100"/>
    </row>
    <row r="44" spans="4:7" ht="27">
      <c r="D44" s="79"/>
      <c r="E44" s="129" t="s">
        <v>80</v>
      </c>
      <c r="F44" s="130" t="s">
        <v>81</v>
      </c>
      <c r="G44" s="92"/>
    </row>
    <row r="45" spans="1:7" ht="19.5" customHeight="1">
      <c r="A45" s="124"/>
      <c r="D45" s="111"/>
      <c r="F45" s="131"/>
      <c r="G45" s="132"/>
    </row>
    <row r="46" spans="1:7" ht="19.5">
      <c r="A46" s="124"/>
      <c r="B46" s="125"/>
      <c r="D46" s="126"/>
      <c r="E46" s="127"/>
      <c r="F46" s="133"/>
      <c r="G46" s="132"/>
    </row>
    <row r="47" spans="1:7" ht="19.5">
      <c r="A47" s="124"/>
      <c r="B47" s="125"/>
      <c r="D47" s="126"/>
      <c r="E47" s="127"/>
      <c r="F47" s="133"/>
      <c r="G47" s="132"/>
    </row>
    <row r="48" spans="1:7" ht="19.5">
      <c r="A48" s="124"/>
      <c r="B48" s="125"/>
      <c r="D48" s="126"/>
      <c r="E48" s="128"/>
      <c r="F48" s="133"/>
      <c r="G48" s="132"/>
    </row>
    <row r="49" spans="1:7" ht="19.5">
      <c r="A49" s="124"/>
      <c r="B49" s="125"/>
      <c r="D49" s="126"/>
      <c r="E49" s="127"/>
      <c r="F49" s="133"/>
      <c r="G49" s="132"/>
    </row>
    <row r="52" spans="5:9" ht="11.25">
      <c r="E52" s="134"/>
      <c r="F52" s="134"/>
      <c r="G52" s="134"/>
      <c r="H52" s="134"/>
      <c r="I52" s="134"/>
    </row>
  </sheetData>
  <sheetProtection sheet="1" formatColumns="0" formatRows="0"/>
  <mergeCells count="2">
    <mergeCell ref="E5:F5"/>
    <mergeCell ref="E52:I52"/>
  </mergeCells>
  <dataValidations count="4">
    <dataValidation type="textLength" operator="lessThanOrEqual" allowBlank="1" showInputMessage="1" showErrorMessage="1" errorTitle="Ошибка" error="Допускается ввод не более 900 символов!" sqref="F18 F20:F21 F23 F25:F26 F30 F38:F39 F41:F44 F46:F49">
      <formula1>900</formula1>
    </dataValidation>
    <dataValidation type="list" allowBlank="1" showInputMessage="1" showErrorMessage="1" prompt="Выберите значение из списка" errorTitle="Ошибка" error="Выберите значение из списка" sqref="F14 F34">
      <formula1>0</formula1>
      <formula2>0</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F15:F16 F19 F24">
      <formula1>0</formula1>
      <formula2>0</formula2>
    </dataValidation>
    <dataValidation allowBlank="1" showInputMessage="1" showErrorMessage="1" prompt="Для выбора выполните двойной щелчок левой клавиши мыши по соответствующей ячейке." sqref="F9 F28 F36">
      <formula1>0</formula1>
      <formula2>0</formula2>
    </dataValidation>
  </dataValidations>
  <printOptions/>
  <pageMargins left="0.75" right="0.75" top="1" bottom="1" header="0.5118055555555555" footer="0.5118055555555555"/>
  <pageSetup horizontalDpi="300" verticalDpi="300" orientation="portrait" paperSize="9"/>
  <drawing r:id="rId1"/>
</worksheet>
</file>

<file path=xl/worksheets/sheet40.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6384" width="8.7109375" style="0" customWidth="1"/>
  </cols>
  <sheetData>
    <row r="1" ht="11.25">
      <c r="A1" s="503"/>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1.xml><?xml version="1.0" encoding="utf-8"?>
<worksheet xmlns="http://schemas.openxmlformats.org/spreadsheetml/2006/main" xmlns:r="http://schemas.openxmlformats.org/officeDocument/2006/relationships">
  <sheetPr>
    <tabColor indexed="47"/>
  </sheetPr>
  <dimension ref="A1:A19"/>
  <sheetViews>
    <sheetView showGridLines="0" workbookViewId="0" topLeftCell="A1">
      <selection activeCell="A1" sqref="A1"/>
    </sheetView>
  </sheetViews>
  <sheetFormatPr defaultColWidth="9.140625" defaultRowHeight="11.25"/>
  <cols>
    <col min="1" max="1" width="49.140625" style="2" customWidth="1"/>
    <col min="2" max="16384" width="8.7109375" style="0" customWidth="1"/>
  </cols>
  <sheetData>
    <row r="1" ht="12">
      <c r="A1" s="506"/>
    </row>
    <row r="2" ht="12">
      <c r="A2" s="506"/>
    </row>
    <row r="3" ht="12">
      <c r="A3" s="506"/>
    </row>
    <row r="4" ht="12">
      <c r="A4" s="506"/>
    </row>
    <row r="5" ht="12">
      <c r="A5" s="506"/>
    </row>
    <row r="6" ht="12">
      <c r="A6" s="506"/>
    </row>
    <row r="7" ht="12">
      <c r="A7" s="506"/>
    </row>
    <row r="8" ht="12">
      <c r="A8" s="506"/>
    </row>
    <row r="9" ht="12">
      <c r="A9" s="506"/>
    </row>
    <row r="10" ht="12">
      <c r="A10" s="506"/>
    </row>
    <row r="11" ht="12">
      <c r="A11" s="506"/>
    </row>
    <row r="12" ht="12">
      <c r="A12" s="506"/>
    </row>
    <row r="13" ht="12">
      <c r="A13" s="506"/>
    </row>
    <row r="14" ht="12">
      <c r="A14" s="506"/>
    </row>
    <row r="15" ht="12">
      <c r="A15" s="506"/>
    </row>
    <row r="16" ht="12">
      <c r="A16" s="506"/>
    </row>
    <row r="17" ht="12">
      <c r="A17" s="506"/>
    </row>
    <row r="18" ht="12">
      <c r="A18" s="506"/>
    </row>
    <row r="19" ht="12">
      <c r="A19" s="506"/>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42.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 width="9.140625" style="507" customWidth="1"/>
    <col min="2" max="16384" width="9.140625" style="508"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43.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26" width="9.140625" style="509" customWidth="1"/>
    <col min="27" max="36" width="9.140625" style="510" customWidth="1"/>
    <col min="37" max="16384" width="9.140625" style="509"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44.xml><?xml version="1.0" encoding="utf-8"?>
<worksheet xmlns="http://schemas.openxmlformats.org/spreadsheetml/2006/main" xmlns:r="http://schemas.openxmlformats.org/officeDocument/2006/relationships">
  <sheetPr>
    <tabColor indexed="47"/>
  </sheetPr>
  <dimension ref="A1:J420"/>
  <sheetViews>
    <sheetView showGridLines="0" workbookViewId="0" topLeftCell="A1">
      <selection activeCell="A1" sqref="A1"/>
    </sheetView>
  </sheetViews>
  <sheetFormatPr defaultColWidth="9.140625" defaultRowHeight="11.25"/>
  <cols>
    <col min="1" max="2" width="9.140625" style="511" customWidth="1"/>
    <col min="3" max="3" width="20.7109375" style="511" customWidth="1"/>
    <col min="4" max="4" width="25.140625" style="511" customWidth="1"/>
    <col min="5" max="16384" width="9.140625" style="511" customWidth="1"/>
  </cols>
  <sheetData>
    <row r="1" spans="1:9" ht="11.25">
      <c r="A1" s="511" t="s">
        <v>416</v>
      </c>
      <c r="B1" s="511" t="s">
        <v>417</v>
      </c>
      <c r="C1" s="511" t="s">
        <v>418</v>
      </c>
      <c r="D1" s="511" t="s">
        <v>419</v>
      </c>
      <c r="E1" s="511" t="s">
        <v>420</v>
      </c>
      <c r="F1" s="511" t="s">
        <v>421</v>
      </c>
      <c r="G1" s="511" t="s">
        <v>422</v>
      </c>
      <c r="H1" s="511" t="s">
        <v>423</v>
      </c>
      <c r="I1" s="511" t="s">
        <v>424</v>
      </c>
    </row>
    <row r="2" spans="1:10" ht="11.25">
      <c r="A2" s="511">
        <v>1</v>
      </c>
      <c r="B2" s="511" t="s">
        <v>425</v>
      </c>
      <c r="C2" s="511" t="s">
        <v>32</v>
      </c>
      <c r="D2" s="511" t="s">
        <v>426</v>
      </c>
      <c r="E2" s="511" t="s">
        <v>427</v>
      </c>
      <c r="F2" s="511" t="s">
        <v>428</v>
      </c>
      <c r="G2" s="511" t="s">
        <v>429</v>
      </c>
      <c r="H2" s="511" t="s">
        <v>430</v>
      </c>
      <c r="J2" s="511" t="s">
        <v>431</v>
      </c>
    </row>
    <row r="3" spans="1:10" ht="11.25">
      <c r="A3" s="511">
        <v>2</v>
      </c>
      <c r="B3" s="511" t="s">
        <v>425</v>
      </c>
      <c r="C3" s="511" t="s">
        <v>32</v>
      </c>
      <c r="D3" s="511" t="s">
        <v>432</v>
      </c>
      <c r="E3" s="511" t="s">
        <v>433</v>
      </c>
      <c r="F3" s="511" t="s">
        <v>434</v>
      </c>
      <c r="G3" s="511" t="s">
        <v>435</v>
      </c>
      <c r="H3" s="511" t="s">
        <v>436</v>
      </c>
      <c r="J3" s="511" t="s">
        <v>431</v>
      </c>
    </row>
    <row r="4" spans="1:10" ht="11.25">
      <c r="A4" s="511">
        <v>3</v>
      </c>
      <c r="B4" s="511" t="s">
        <v>425</v>
      </c>
      <c r="C4" s="511" t="s">
        <v>32</v>
      </c>
      <c r="D4" s="511" t="s">
        <v>437</v>
      </c>
      <c r="E4" s="511" t="s">
        <v>438</v>
      </c>
      <c r="F4" s="511" t="s">
        <v>439</v>
      </c>
      <c r="G4" s="511" t="s">
        <v>440</v>
      </c>
      <c r="J4" s="511" t="s">
        <v>431</v>
      </c>
    </row>
    <row r="5" spans="1:10" ht="11.25">
      <c r="A5" s="511">
        <v>4</v>
      </c>
      <c r="B5" s="511" t="s">
        <v>425</v>
      </c>
      <c r="C5" s="511" t="s">
        <v>32</v>
      </c>
      <c r="D5" s="511" t="s">
        <v>441</v>
      </c>
      <c r="E5" s="511" t="s">
        <v>442</v>
      </c>
      <c r="F5" s="511" t="s">
        <v>443</v>
      </c>
      <c r="G5" s="511" t="s">
        <v>444</v>
      </c>
      <c r="H5" s="511" t="s">
        <v>445</v>
      </c>
      <c r="J5" s="511" t="s">
        <v>431</v>
      </c>
    </row>
    <row r="6" spans="1:10" ht="11.25">
      <c r="A6" s="511">
        <v>5</v>
      </c>
      <c r="B6" s="511" t="s">
        <v>425</v>
      </c>
      <c r="C6" s="511" t="s">
        <v>32</v>
      </c>
      <c r="D6" s="511" t="s">
        <v>446</v>
      </c>
      <c r="E6" s="511" t="s">
        <v>447</v>
      </c>
      <c r="F6" s="511" t="s">
        <v>448</v>
      </c>
      <c r="G6" s="511" t="s">
        <v>449</v>
      </c>
      <c r="J6" s="511" t="s">
        <v>431</v>
      </c>
    </row>
    <row r="7" spans="1:10" ht="11.25">
      <c r="A7" s="511">
        <v>6</v>
      </c>
      <c r="B7" s="511" t="s">
        <v>425</v>
      </c>
      <c r="C7" s="511" t="s">
        <v>32</v>
      </c>
      <c r="D7" s="511" t="s">
        <v>450</v>
      </c>
      <c r="E7" s="511" t="s">
        <v>451</v>
      </c>
      <c r="F7" s="511" t="s">
        <v>452</v>
      </c>
      <c r="G7" s="511" t="s">
        <v>453</v>
      </c>
      <c r="H7" s="511" t="s">
        <v>454</v>
      </c>
      <c r="J7" s="511" t="s">
        <v>431</v>
      </c>
    </row>
    <row r="8" spans="1:10" ht="11.25">
      <c r="A8" s="511">
        <v>7</v>
      </c>
      <c r="B8" s="511" t="s">
        <v>425</v>
      </c>
      <c r="C8" s="511" t="s">
        <v>32</v>
      </c>
      <c r="D8" s="511" t="s">
        <v>455</v>
      </c>
      <c r="E8" s="511" t="s">
        <v>456</v>
      </c>
      <c r="F8" s="511" t="s">
        <v>457</v>
      </c>
      <c r="G8" s="511" t="s">
        <v>458</v>
      </c>
      <c r="H8" s="511" t="s">
        <v>459</v>
      </c>
      <c r="J8" s="511" t="s">
        <v>431</v>
      </c>
    </row>
    <row r="9" spans="1:10" ht="11.25">
      <c r="A9" s="511">
        <v>8</v>
      </c>
      <c r="B9" s="511" t="s">
        <v>425</v>
      </c>
      <c r="C9" s="511" t="s">
        <v>32</v>
      </c>
      <c r="D9" s="511" t="s">
        <v>460</v>
      </c>
      <c r="E9" s="511" t="s">
        <v>461</v>
      </c>
      <c r="F9" s="511" t="s">
        <v>462</v>
      </c>
      <c r="G9" s="511" t="s">
        <v>463</v>
      </c>
      <c r="J9" s="511" t="s">
        <v>431</v>
      </c>
    </row>
    <row r="10" spans="1:10" ht="11.25">
      <c r="A10" s="511">
        <v>9</v>
      </c>
      <c r="B10" s="511" t="s">
        <v>425</v>
      </c>
      <c r="C10" s="511" t="s">
        <v>32</v>
      </c>
      <c r="D10" s="511" t="s">
        <v>464</v>
      </c>
      <c r="E10" s="511" t="s">
        <v>465</v>
      </c>
      <c r="F10" s="511" t="s">
        <v>466</v>
      </c>
      <c r="G10" s="511" t="s">
        <v>467</v>
      </c>
      <c r="H10" s="511" t="s">
        <v>468</v>
      </c>
      <c r="J10" s="511" t="s">
        <v>431</v>
      </c>
    </row>
    <row r="11" spans="1:10" ht="11.25">
      <c r="A11" s="511">
        <v>10</v>
      </c>
      <c r="B11" s="511" t="s">
        <v>425</v>
      </c>
      <c r="C11" s="511" t="s">
        <v>32</v>
      </c>
      <c r="D11" s="511" t="s">
        <v>469</v>
      </c>
      <c r="E11" s="511" t="s">
        <v>470</v>
      </c>
      <c r="F11" s="511" t="s">
        <v>471</v>
      </c>
      <c r="G11" s="511" t="s">
        <v>472</v>
      </c>
      <c r="H11" s="511" t="s">
        <v>473</v>
      </c>
      <c r="J11" s="511" t="s">
        <v>431</v>
      </c>
    </row>
    <row r="12" spans="1:10" ht="11.25">
      <c r="A12" s="511">
        <v>11</v>
      </c>
      <c r="B12" s="511" t="s">
        <v>425</v>
      </c>
      <c r="C12" s="511" t="s">
        <v>32</v>
      </c>
      <c r="D12" s="511" t="s">
        <v>474</v>
      </c>
      <c r="E12" s="511" t="s">
        <v>475</v>
      </c>
      <c r="F12" s="511" t="s">
        <v>476</v>
      </c>
      <c r="G12" s="511" t="s">
        <v>477</v>
      </c>
      <c r="H12" s="511" t="s">
        <v>478</v>
      </c>
      <c r="J12" s="511" t="s">
        <v>431</v>
      </c>
    </row>
    <row r="13" spans="1:10" ht="11.25">
      <c r="A13" s="511">
        <v>12</v>
      </c>
      <c r="B13" s="511" t="s">
        <v>425</v>
      </c>
      <c r="C13" s="511" t="s">
        <v>32</v>
      </c>
      <c r="D13" s="511" t="s">
        <v>479</v>
      </c>
      <c r="E13" s="511" t="s">
        <v>480</v>
      </c>
      <c r="F13" s="511" t="s">
        <v>481</v>
      </c>
      <c r="G13" s="511" t="s">
        <v>458</v>
      </c>
      <c r="H13" s="511" t="s">
        <v>482</v>
      </c>
      <c r="J13" s="511" t="s">
        <v>431</v>
      </c>
    </row>
    <row r="14" spans="1:10" ht="11.25">
      <c r="A14" s="511">
        <v>13</v>
      </c>
      <c r="B14" s="511" t="s">
        <v>425</v>
      </c>
      <c r="C14" s="511" t="s">
        <v>32</v>
      </c>
      <c r="D14" s="511" t="s">
        <v>483</v>
      </c>
      <c r="E14" s="511" t="s">
        <v>484</v>
      </c>
      <c r="F14" s="511" t="s">
        <v>485</v>
      </c>
      <c r="G14" s="511" t="s">
        <v>486</v>
      </c>
      <c r="H14" s="511" t="s">
        <v>487</v>
      </c>
      <c r="J14" s="511" t="s">
        <v>431</v>
      </c>
    </row>
    <row r="15" spans="1:10" ht="11.25">
      <c r="A15" s="511">
        <v>14</v>
      </c>
      <c r="B15" s="511" t="s">
        <v>425</v>
      </c>
      <c r="C15" s="511" t="s">
        <v>32</v>
      </c>
      <c r="D15" s="511" t="s">
        <v>488</v>
      </c>
      <c r="E15" s="511" t="s">
        <v>489</v>
      </c>
      <c r="F15" s="511" t="s">
        <v>490</v>
      </c>
      <c r="G15" s="511" t="s">
        <v>491</v>
      </c>
      <c r="H15" s="511" t="s">
        <v>492</v>
      </c>
      <c r="J15" s="511" t="s">
        <v>431</v>
      </c>
    </row>
    <row r="16" spans="1:10" ht="11.25">
      <c r="A16" s="511">
        <v>15</v>
      </c>
      <c r="B16" s="511" t="s">
        <v>425</v>
      </c>
      <c r="C16" s="511" t="s">
        <v>32</v>
      </c>
      <c r="D16" s="511" t="s">
        <v>493</v>
      </c>
      <c r="E16" s="511" t="s">
        <v>489</v>
      </c>
      <c r="F16" s="511" t="s">
        <v>494</v>
      </c>
      <c r="G16" s="511" t="s">
        <v>449</v>
      </c>
      <c r="J16" s="511" t="s">
        <v>431</v>
      </c>
    </row>
    <row r="17" spans="1:10" ht="11.25">
      <c r="A17" s="511">
        <v>16</v>
      </c>
      <c r="B17" s="511" t="s">
        <v>425</v>
      </c>
      <c r="C17" s="511" t="s">
        <v>32</v>
      </c>
      <c r="D17" s="511" t="s">
        <v>495</v>
      </c>
      <c r="E17" s="511" t="s">
        <v>496</v>
      </c>
      <c r="F17" s="511" t="s">
        <v>497</v>
      </c>
      <c r="G17" s="511" t="s">
        <v>498</v>
      </c>
      <c r="H17" s="511" t="s">
        <v>499</v>
      </c>
      <c r="J17" s="511" t="s">
        <v>431</v>
      </c>
    </row>
    <row r="18" spans="1:10" ht="11.25">
      <c r="A18" s="511">
        <v>17</v>
      </c>
      <c r="B18" s="511" t="s">
        <v>425</v>
      </c>
      <c r="C18" s="511" t="s">
        <v>32</v>
      </c>
      <c r="D18" s="511" t="s">
        <v>500</v>
      </c>
      <c r="E18" s="511" t="s">
        <v>501</v>
      </c>
      <c r="F18" s="511" t="s">
        <v>502</v>
      </c>
      <c r="G18" s="511" t="s">
        <v>449</v>
      </c>
      <c r="J18" s="511" t="s">
        <v>431</v>
      </c>
    </row>
    <row r="19" spans="1:10" ht="11.25">
      <c r="A19" s="511">
        <v>18</v>
      </c>
      <c r="B19" s="511" t="s">
        <v>425</v>
      </c>
      <c r="C19" s="511" t="s">
        <v>32</v>
      </c>
      <c r="D19" s="511" t="s">
        <v>503</v>
      </c>
      <c r="E19" s="511" t="s">
        <v>504</v>
      </c>
      <c r="F19" s="511" t="s">
        <v>505</v>
      </c>
      <c r="G19" s="511" t="s">
        <v>506</v>
      </c>
      <c r="J19" s="511" t="s">
        <v>431</v>
      </c>
    </row>
    <row r="20" spans="1:10" ht="11.25">
      <c r="A20" s="511">
        <v>19</v>
      </c>
      <c r="B20" s="511" t="s">
        <v>425</v>
      </c>
      <c r="C20" s="511" t="s">
        <v>32</v>
      </c>
      <c r="D20" s="511" t="s">
        <v>507</v>
      </c>
      <c r="E20" s="511" t="s">
        <v>508</v>
      </c>
      <c r="F20" s="511" t="s">
        <v>509</v>
      </c>
      <c r="G20" s="511" t="s">
        <v>510</v>
      </c>
      <c r="J20" s="511" t="s">
        <v>431</v>
      </c>
    </row>
    <row r="21" spans="1:10" ht="11.25">
      <c r="A21" s="511">
        <v>20</v>
      </c>
      <c r="B21" s="511" t="s">
        <v>425</v>
      </c>
      <c r="C21" s="511" t="s">
        <v>32</v>
      </c>
      <c r="D21" s="511" t="s">
        <v>511</v>
      </c>
      <c r="E21" s="511" t="s">
        <v>512</v>
      </c>
      <c r="F21" s="511" t="s">
        <v>513</v>
      </c>
      <c r="G21" s="511" t="s">
        <v>514</v>
      </c>
      <c r="J21" s="511" t="s">
        <v>431</v>
      </c>
    </row>
    <row r="22" spans="1:10" ht="11.25">
      <c r="A22" s="511">
        <v>21</v>
      </c>
      <c r="B22" s="511" t="s">
        <v>425</v>
      </c>
      <c r="C22" s="511" t="s">
        <v>32</v>
      </c>
      <c r="D22" s="511" t="s">
        <v>515</v>
      </c>
      <c r="E22" s="511" t="s">
        <v>516</v>
      </c>
      <c r="F22" s="511" t="s">
        <v>517</v>
      </c>
      <c r="G22" s="511" t="s">
        <v>518</v>
      </c>
      <c r="J22" s="511" t="s">
        <v>431</v>
      </c>
    </row>
    <row r="23" spans="1:10" ht="11.25">
      <c r="A23" s="511">
        <v>22</v>
      </c>
      <c r="B23" s="511" t="s">
        <v>425</v>
      </c>
      <c r="C23" s="511" t="s">
        <v>32</v>
      </c>
      <c r="D23" s="511" t="s">
        <v>519</v>
      </c>
      <c r="E23" s="511" t="s">
        <v>520</v>
      </c>
      <c r="F23" s="511" t="s">
        <v>521</v>
      </c>
      <c r="G23" s="511" t="s">
        <v>522</v>
      </c>
      <c r="H23" s="511" t="s">
        <v>523</v>
      </c>
      <c r="J23" s="511" t="s">
        <v>431</v>
      </c>
    </row>
    <row r="24" spans="1:10" ht="11.25">
      <c r="A24" s="511">
        <v>23</v>
      </c>
      <c r="B24" s="511" t="s">
        <v>425</v>
      </c>
      <c r="C24" s="511" t="s">
        <v>32</v>
      </c>
      <c r="D24" s="511" t="s">
        <v>524</v>
      </c>
      <c r="E24" s="511" t="s">
        <v>525</v>
      </c>
      <c r="F24" s="511" t="s">
        <v>526</v>
      </c>
      <c r="G24" s="511" t="s">
        <v>527</v>
      </c>
      <c r="H24" s="511" t="s">
        <v>528</v>
      </c>
      <c r="J24" s="511" t="s">
        <v>431</v>
      </c>
    </row>
    <row r="25" spans="1:10" ht="11.25">
      <c r="A25" s="511">
        <v>24</v>
      </c>
      <c r="B25" s="511" t="s">
        <v>425</v>
      </c>
      <c r="C25" s="511" t="s">
        <v>32</v>
      </c>
      <c r="D25" s="511" t="s">
        <v>529</v>
      </c>
      <c r="E25" s="511" t="s">
        <v>530</v>
      </c>
      <c r="F25" s="511" t="s">
        <v>531</v>
      </c>
      <c r="G25" s="511" t="s">
        <v>435</v>
      </c>
      <c r="H25" s="511" t="s">
        <v>532</v>
      </c>
      <c r="J25" s="511" t="s">
        <v>431</v>
      </c>
    </row>
    <row r="26" spans="1:10" ht="11.25">
      <c r="A26" s="511">
        <v>25</v>
      </c>
      <c r="B26" s="511" t="s">
        <v>425</v>
      </c>
      <c r="C26" s="511" t="s">
        <v>32</v>
      </c>
      <c r="D26" s="511" t="s">
        <v>533</v>
      </c>
      <c r="E26" s="511" t="s">
        <v>534</v>
      </c>
      <c r="F26" s="511" t="s">
        <v>535</v>
      </c>
      <c r="G26" s="511" t="s">
        <v>536</v>
      </c>
      <c r="H26" s="511" t="s">
        <v>537</v>
      </c>
      <c r="J26" s="511" t="s">
        <v>431</v>
      </c>
    </row>
    <row r="27" spans="1:10" ht="11.25">
      <c r="A27" s="511">
        <v>26</v>
      </c>
      <c r="B27" s="511" t="s">
        <v>425</v>
      </c>
      <c r="C27" s="511" t="s">
        <v>32</v>
      </c>
      <c r="D27" s="511" t="s">
        <v>538</v>
      </c>
      <c r="E27" s="511" t="s">
        <v>539</v>
      </c>
      <c r="F27" s="511" t="s">
        <v>540</v>
      </c>
      <c r="G27" s="511" t="s">
        <v>541</v>
      </c>
      <c r="H27" s="511" t="s">
        <v>542</v>
      </c>
      <c r="J27" s="511" t="s">
        <v>431</v>
      </c>
    </row>
    <row r="28" spans="1:10" ht="11.25">
      <c r="A28" s="511">
        <v>27</v>
      </c>
      <c r="B28" s="511" t="s">
        <v>425</v>
      </c>
      <c r="C28" s="511" t="s">
        <v>32</v>
      </c>
      <c r="D28" s="511" t="s">
        <v>543</v>
      </c>
      <c r="E28" s="511" t="s">
        <v>544</v>
      </c>
      <c r="F28" s="511" t="s">
        <v>545</v>
      </c>
      <c r="G28" s="511" t="s">
        <v>435</v>
      </c>
      <c r="H28" s="511" t="s">
        <v>436</v>
      </c>
      <c r="J28" s="511" t="s">
        <v>431</v>
      </c>
    </row>
    <row r="29" spans="1:10" ht="11.25">
      <c r="A29" s="511">
        <v>28</v>
      </c>
      <c r="B29" s="511" t="s">
        <v>425</v>
      </c>
      <c r="C29" s="511" t="s">
        <v>32</v>
      </c>
      <c r="D29" s="511" t="s">
        <v>546</v>
      </c>
      <c r="E29" s="511" t="s">
        <v>547</v>
      </c>
      <c r="F29" s="511" t="s">
        <v>548</v>
      </c>
      <c r="G29" s="511" t="s">
        <v>549</v>
      </c>
      <c r="H29" s="511" t="s">
        <v>550</v>
      </c>
      <c r="J29" s="511" t="s">
        <v>431</v>
      </c>
    </row>
    <row r="30" spans="1:10" ht="11.25">
      <c r="A30" s="511">
        <v>29</v>
      </c>
      <c r="B30" s="511" t="s">
        <v>425</v>
      </c>
      <c r="C30" s="511" t="s">
        <v>32</v>
      </c>
      <c r="D30" s="511" t="s">
        <v>551</v>
      </c>
      <c r="E30" s="511" t="s">
        <v>552</v>
      </c>
      <c r="F30" s="511" t="s">
        <v>553</v>
      </c>
      <c r="G30" s="511" t="s">
        <v>435</v>
      </c>
      <c r="H30" s="511" t="s">
        <v>436</v>
      </c>
      <c r="J30" s="511" t="s">
        <v>431</v>
      </c>
    </row>
    <row r="31" spans="1:10" ht="11.25">
      <c r="A31" s="511">
        <v>30</v>
      </c>
      <c r="B31" s="511" t="s">
        <v>425</v>
      </c>
      <c r="C31" s="511" t="s">
        <v>32</v>
      </c>
      <c r="D31" s="511" t="s">
        <v>554</v>
      </c>
      <c r="E31" s="511" t="s">
        <v>555</v>
      </c>
      <c r="F31" s="511" t="s">
        <v>556</v>
      </c>
      <c r="G31" s="511" t="s">
        <v>557</v>
      </c>
      <c r="J31" s="511" t="s">
        <v>431</v>
      </c>
    </row>
    <row r="32" spans="1:10" ht="11.25">
      <c r="A32" s="511">
        <v>31</v>
      </c>
      <c r="B32" s="511" t="s">
        <v>425</v>
      </c>
      <c r="C32" s="511" t="s">
        <v>32</v>
      </c>
      <c r="D32" s="511" t="s">
        <v>558</v>
      </c>
      <c r="E32" s="511" t="s">
        <v>559</v>
      </c>
      <c r="F32" s="511" t="s">
        <v>560</v>
      </c>
      <c r="G32" s="511" t="s">
        <v>561</v>
      </c>
      <c r="H32" s="511" t="s">
        <v>562</v>
      </c>
      <c r="J32" s="511" t="s">
        <v>431</v>
      </c>
    </row>
    <row r="33" spans="1:10" ht="11.25">
      <c r="A33" s="511">
        <v>32</v>
      </c>
      <c r="B33" s="511" t="s">
        <v>425</v>
      </c>
      <c r="C33" s="511" t="s">
        <v>32</v>
      </c>
      <c r="D33" s="511" t="s">
        <v>563</v>
      </c>
      <c r="E33" s="511" t="s">
        <v>564</v>
      </c>
      <c r="F33" s="511" t="s">
        <v>565</v>
      </c>
      <c r="G33" s="511" t="s">
        <v>64</v>
      </c>
      <c r="H33" s="511" t="s">
        <v>566</v>
      </c>
      <c r="J33" s="511" t="s">
        <v>431</v>
      </c>
    </row>
    <row r="34" spans="1:10" ht="11.25">
      <c r="A34" s="511">
        <v>33</v>
      </c>
      <c r="B34" s="511" t="s">
        <v>425</v>
      </c>
      <c r="C34" s="511" t="s">
        <v>32</v>
      </c>
      <c r="D34" s="511" t="s">
        <v>567</v>
      </c>
      <c r="E34" s="511" t="s">
        <v>59</v>
      </c>
      <c r="F34" s="511" t="s">
        <v>62</v>
      </c>
      <c r="G34" s="511" t="s">
        <v>64</v>
      </c>
      <c r="H34" s="511" t="s">
        <v>568</v>
      </c>
      <c r="J34" s="511" t="s">
        <v>431</v>
      </c>
    </row>
    <row r="35" spans="1:10" ht="11.25">
      <c r="A35" s="511">
        <v>34</v>
      </c>
      <c r="B35" s="511" t="s">
        <v>425</v>
      </c>
      <c r="C35" s="511" t="s">
        <v>32</v>
      </c>
      <c r="D35" s="511" t="s">
        <v>569</v>
      </c>
      <c r="E35" s="511" t="s">
        <v>570</v>
      </c>
      <c r="F35" s="511" t="s">
        <v>571</v>
      </c>
      <c r="G35" s="511" t="s">
        <v>572</v>
      </c>
      <c r="J35" s="511" t="s">
        <v>431</v>
      </c>
    </row>
    <row r="36" spans="1:10" ht="11.25">
      <c r="A36" s="511">
        <v>35</v>
      </c>
      <c r="B36" s="511" t="s">
        <v>425</v>
      </c>
      <c r="C36" s="511" t="s">
        <v>32</v>
      </c>
      <c r="D36" s="511" t="s">
        <v>573</v>
      </c>
      <c r="E36" s="511" t="s">
        <v>574</v>
      </c>
      <c r="F36" s="511" t="s">
        <v>575</v>
      </c>
      <c r="G36" s="511" t="s">
        <v>576</v>
      </c>
      <c r="H36" s="511" t="s">
        <v>577</v>
      </c>
      <c r="J36" s="511" t="s">
        <v>431</v>
      </c>
    </row>
    <row r="37" spans="1:10" ht="11.25">
      <c r="A37" s="511">
        <v>36</v>
      </c>
      <c r="B37" s="511" t="s">
        <v>425</v>
      </c>
      <c r="C37" s="511" t="s">
        <v>32</v>
      </c>
      <c r="D37" s="511" t="s">
        <v>578</v>
      </c>
      <c r="E37" s="511" t="s">
        <v>579</v>
      </c>
      <c r="F37" s="511" t="s">
        <v>580</v>
      </c>
      <c r="G37" s="511" t="s">
        <v>581</v>
      </c>
      <c r="J37" s="511" t="s">
        <v>431</v>
      </c>
    </row>
    <row r="38" spans="1:10" ht="11.25">
      <c r="A38" s="511">
        <v>37</v>
      </c>
      <c r="B38" s="511" t="s">
        <v>425</v>
      </c>
      <c r="C38" s="511" t="s">
        <v>32</v>
      </c>
      <c r="D38" s="511" t="s">
        <v>582</v>
      </c>
      <c r="E38" s="511" t="s">
        <v>583</v>
      </c>
      <c r="F38" s="511" t="s">
        <v>584</v>
      </c>
      <c r="G38" s="511" t="s">
        <v>585</v>
      </c>
      <c r="J38" s="511" t="s">
        <v>431</v>
      </c>
    </row>
    <row r="39" spans="1:10" ht="11.25">
      <c r="A39" s="511">
        <v>38</v>
      </c>
      <c r="B39" s="511" t="s">
        <v>425</v>
      </c>
      <c r="C39" s="511" t="s">
        <v>32</v>
      </c>
      <c r="D39" s="511" t="s">
        <v>586</v>
      </c>
      <c r="E39" s="511" t="s">
        <v>587</v>
      </c>
      <c r="F39" s="511" t="s">
        <v>588</v>
      </c>
      <c r="G39" s="511" t="s">
        <v>585</v>
      </c>
      <c r="J39" s="511" t="s">
        <v>431</v>
      </c>
    </row>
    <row r="40" spans="1:10" ht="11.25">
      <c r="A40" s="511">
        <v>39</v>
      </c>
      <c r="B40" s="511" t="s">
        <v>425</v>
      </c>
      <c r="C40" s="511" t="s">
        <v>32</v>
      </c>
      <c r="D40" s="511" t="s">
        <v>589</v>
      </c>
      <c r="E40" s="511" t="s">
        <v>590</v>
      </c>
      <c r="F40" s="511" t="s">
        <v>591</v>
      </c>
      <c r="G40" s="511" t="s">
        <v>527</v>
      </c>
      <c r="H40" s="511" t="s">
        <v>592</v>
      </c>
      <c r="J40" s="511" t="s">
        <v>431</v>
      </c>
    </row>
    <row r="41" spans="1:10" ht="11.25">
      <c r="A41" s="511">
        <v>40</v>
      </c>
      <c r="B41" s="511" t="s">
        <v>425</v>
      </c>
      <c r="C41" s="511" t="s">
        <v>32</v>
      </c>
      <c r="D41" s="511" t="s">
        <v>593</v>
      </c>
      <c r="E41" s="511" t="s">
        <v>594</v>
      </c>
      <c r="F41" s="511" t="s">
        <v>595</v>
      </c>
      <c r="G41" s="511" t="s">
        <v>518</v>
      </c>
      <c r="J41" s="511" t="s">
        <v>431</v>
      </c>
    </row>
    <row r="42" spans="1:10" ht="11.25">
      <c r="A42" s="511">
        <v>41</v>
      </c>
      <c r="B42" s="511" t="s">
        <v>425</v>
      </c>
      <c r="C42" s="511" t="s">
        <v>32</v>
      </c>
      <c r="D42" s="511" t="s">
        <v>596</v>
      </c>
      <c r="E42" s="511" t="s">
        <v>597</v>
      </c>
      <c r="F42" s="511" t="s">
        <v>598</v>
      </c>
      <c r="G42" s="511" t="s">
        <v>585</v>
      </c>
      <c r="J42" s="511" t="s">
        <v>431</v>
      </c>
    </row>
    <row r="43" spans="1:10" ht="11.25">
      <c r="A43" s="511">
        <v>42</v>
      </c>
      <c r="B43" s="511" t="s">
        <v>425</v>
      </c>
      <c r="C43" s="511" t="s">
        <v>32</v>
      </c>
      <c r="D43" s="511" t="s">
        <v>599</v>
      </c>
      <c r="E43" s="511" t="s">
        <v>600</v>
      </c>
      <c r="F43" s="511" t="s">
        <v>601</v>
      </c>
      <c r="G43" s="511" t="s">
        <v>581</v>
      </c>
      <c r="H43" s="511" t="s">
        <v>602</v>
      </c>
      <c r="J43" s="511" t="s">
        <v>431</v>
      </c>
    </row>
    <row r="44" spans="1:10" ht="11.25">
      <c r="A44" s="511">
        <v>43</v>
      </c>
      <c r="B44" s="511" t="s">
        <v>425</v>
      </c>
      <c r="C44" s="511" t="s">
        <v>32</v>
      </c>
      <c r="D44" s="511" t="s">
        <v>603</v>
      </c>
      <c r="E44" s="511" t="s">
        <v>604</v>
      </c>
      <c r="F44" s="511" t="s">
        <v>605</v>
      </c>
      <c r="G44" s="511" t="s">
        <v>606</v>
      </c>
      <c r="J44" s="511" t="s">
        <v>431</v>
      </c>
    </row>
    <row r="45" spans="1:10" ht="11.25">
      <c r="A45" s="511">
        <v>44</v>
      </c>
      <c r="B45" s="511" t="s">
        <v>425</v>
      </c>
      <c r="C45" s="511" t="s">
        <v>32</v>
      </c>
      <c r="D45" s="511" t="s">
        <v>607</v>
      </c>
      <c r="E45" s="511" t="s">
        <v>608</v>
      </c>
      <c r="F45" s="511" t="s">
        <v>609</v>
      </c>
      <c r="G45" s="511" t="s">
        <v>444</v>
      </c>
      <c r="H45" s="511" t="s">
        <v>610</v>
      </c>
      <c r="J45" s="511" t="s">
        <v>431</v>
      </c>
    </row>
    <row r="46" spans="1:10" ht="11.25">
      <c r="A46" s="511">
        <v>45</v>
      </c>
      <c r="B46" s="511" t="s">
        <v>425</v>
      </c>
      <c r="C46" s="511" t="s">
        <v>32</v>
      </c>
      <c r="D46" s="511" t="s">
        <v>611</v>
      </c>
      <c r="E46" s="511" t="s">
        <v>612</v>
      </c>
      <c r="F46" s="511" t="s">
        <v>613</v>
      </c>
      <c r="G46" s="511" t="s">
        <v>614</v>
      </c>
      <c r="J46" s="511" t="s">
        <v>431</v>
      </c>
    </row>
    <row r="47" spans="1:10" ht="11.25">
      <c r="A47" s="511">
        <v>46</v>
      </c>
      <c r="B47" s="511" t="s">
        <v>425</v>
      </c>
      <c r="C47" s="511" t="s">
        <v>32</v>
      </c>
      <c r="D47" s="511" t="s">
        <v>615</v>
      </c>
      <c r="E47" s="511" t="s">
        <v>616</v>
      </c>
      <c r="F47" s="511" t="s">
        <v>617</v>
      </c>
      <c r="G47" s="511" t="s">
        <v>618</v>
      </c>
      <c r="J47" s="511" t="s">
        <v>431</v>
      </c>
    </row>
    <row r="48" spans="1:10" ht="11.25">
      <c r="A48" s="511">
        <v>47</v>
      </c>
      <c r="B48" s="511" t="s">
        <v>425</v>
      </c>
      <c r="C48" s="511" t="s">
        <v>32</v>
      </c>
      <c r="D48" s="511" t="s">
        <v>619</v>
      </c>
      <c r="E48" s="511" t="s">
        <v>620</v>
      </c>
      <c r="F48" s="511" t="s">
        <v>621</v>
      </c>
      <c r="G48" s="511" t="s">
        <v>622</v>
      </c>
      <c r="H48" s="511" t="s">
        <v>623</v>
      </c>
      <c r="J48" s="511" t="s">
        <v>431</v>
      </c>
    </row>
    <row r="49" spans="1:10" ht="11.25">
      <c r="A49" s="511">
        <v>48</v>
      </c>
      <c r="B49" s="511" t="s">
        <v>425</v>
      </c>
      <c r="C49" s="511" t="s">
        <v>32</v>
      </c>
      <c r="D49" s="511" t="s">
        <v>624</v>
      </c>
      <c r="E49" s="511" t="s">
        <v>625</v>
      </c>
      <c r="F49" s="511" t="s">
        <v>626</v>
      </c>
      <c r="G49" s="511" t="s">
        <v>458</v>
      </c>
      <c r="H49" s="511" t="s">
        <v>627</v>
      </c>
      <c r="J49" s="511" t="s">
        <v>431</v>
      </c>
    </row>
    <row r="50" spans="1:10" ht="11.25">
      <c r="A50" s="511">
        <v>49</v>
      </c>
      <c r="B50" s="511" t="s">
        <v>425</v>
      </c>
      <c r="C50" s="511" t="s">
        <v>32</v>
      </c>
      <c r="D50" s="511" t="s">
        <v>628</v>
      </c>
      <c r="E50" s="511" t="s">
        <v>629</v>
      </c>
      <c r="F50" s="511" t="s">
        <v>630</v>
      </c>
      <c r="G50" s="511" t="s">
        <v>585</v>
      </c>
      <c r="H50" s="511" t="s">
        <v>623</v>
      </c>
      <c r="J50" s="511" t="s">
        <v>431</v>
      </c>
    </row>
    <row r="51" spans="1:10" ht="11.25">
      <c r="A51" s="511">
        <v>50</v>
      </c>
      <c r="B51" s="511" t="s">
        <v>425</v>
      </c>
      <c r="C51" s="511" t="s">
        <v>32</v>
      </c>
      <c r="D51" s="511" t="s">
        <v>631</v>
      </c>
      <c r="E51" s="511" t="s">
        <v>632</v>
      </c>
      <c r="F51" s="511" t="s">
        <v>633</v>
      </c>
      <c r="G51" s="511" t="s">
        <v>634</v>
      </c>
      <c r="H51" s="511" t="s">
        <v>635</v>
      </c>
      <c r="J51" s="511" t="s">
        <v>431</v>
      </c>
    </row>
    <row r="52" spans="1:10" ht="11.25">
      <c r="A52" s="511">
        <v>51</v>
      </c>
      <c r="B52" s="511" t="s">
        <v>425</v>
      </c>
      <c r="C52" s="511" t="s">
        <v>32</v>
      </c>
      <c r="D52" s="511" t="s">
        <v>636</v>
      </c>
      <c r="E52" s="511" t="s">
        <v>637</v>
      </c>
      <c r="F52" s="511" t="s">
        <v>638</v>
      </c>
      <c r="G52" s="511" t="s">
        <v>453</v>
      </c>
      <c r="H52" s="511" t="s">
        <v>639</v>
      </c>
      <c r="J52" s="511" t="s">
        <v>431</v>
      </c>
    </row>
    <row r="53" spans="1:10" ht="11.25">
      <c r="A53" s="511">
        <v>52</v>
      </c>
      <c r="B53" s="511" t="s">
        <v>425</v>
      </c>
      <c r="C53" s="511" t="s">
        <v>32</v>
      </c>
      <c r="D53" s="511" t="s">
        <v>640</v>
      </c>
      <c r="E53" s="511" t="s">
        <v>641</v>
      </c>
      <c r="F53" s="511" t="s">
        <v>642</v>
      </c>
      <c r="G53" s="511" t="s">
        <v>453</v>
      </c>
      <c r="H53" s="511" t="s">
        <v>643</v>
      </c>
      <c r="J53" s="511" t="s">
        <v>431</v>
      </c>
    </row>
    <row r="54" spans="1:10" ht="11.25">
      <c r="A54" s="511">
        <v>53</v>
      </c>
      <c r="B54" s="511" t="s">
        <v>425</v>
      </c>
      <c r="C54" s="511" t="s">
        <v>32</v>
      </c>
      <c r="D54" s="511" t="s">
        <v>644</v>
      </c>
      <c r="E54" s="511" t="s">
        <v>645</v>
      </c>
      <c r="F54" s="511" t="s">
        <v>646</v>
      </c>
      <c r="G54" s="511" t="s">
        <v>647</v>
      </c>
      <c r="H54" s="511" t="s">
        <v>648</v>
      </c>
      <c r="J54" s="511" t="s">
        <v>431</v>
      </c>
    </row>
    <row r="55" spans="1:10" ht="11.25">
      <c r="A55" s="511">
        <v>54</v>
      </c>
      <c r="B55" s="511" t="s">
        <v>425</v>
      </c>
      <c r="C55" s="511" t="s">
        <v>32</v>
      </c>
      <c r="D55" s="511" t="s">
        <v>649</v>
      </c>
      <c r="E55" s="511" t="s">
        <v>650</v>
      </c>
      <c r="F55" s="511" t="s">
        <v>651</v>
      </c>
      <c r="G55" s="511" t="s">
        <v>647</v>
      </c>
      <c r="H55" s="511" t="s">
        <v>652</v>
      </c>
      <c r="J55" s="511" t="s">
        <v>431</v>
      </c>
    </row>
    <row r="56" spans="1:10" ht="11.25">
      <c r="A56" s="511">
        <v>55</v>
      </c>
      <c r="B56" s="511" t="s">
        <v>425</v>
      </c>
      <c r="C56" s="511" t="s">
        <v>32</v>
      </c>
      <c r="D56" s="511" t="s">
        <v>653</v>
      </c>
      <c r="E56" s="511" t="s">
        <v>654</v>
      </c>
      <c r="F56" s="511" t="s">
        <v>655</v>
      </c>
      <c r="G56" s="511" t="s">
        <v>647</v>
      </c>
      <c r="H56" s="511" t="s">
        <v>656</v>
      </c>
      <c r="J56" s="511" t="s">
        <v>431</v>
      </c>
    </row>
    <row r="57" spans="1:10" ht="11.25">
      <c r="A57" s="511">
        <v>56</v>
      </c>
      <c r="B57" s="511" t="s">
        <v>425</v>
      </c>
      <c r="C57" s="511" t="s">
        <v>32</v>
      </c>
      <c r="D57" s="511" t="s">
        <v>657</v>
      </c>
      <c r="E57" s="511" t="s">
        <v>658</v>
      </c>
      <c r="F57" s="511" t="s">
        <v>659</v>
      </c>
      <c r="G57" s="511" t="s">
        <v>647</v>
      </c>
      <c r="H57" s="511" t="s">
        <v>660</v>
      </c>
      <c r="J57" s="511" t="s">
        <v>431</v>
      </c>
    </row>
    <row r="58" spans="1:10" ht="11.25">
      <c r="A58" s="511">
        <v>57</v>
      </c>
      <c r="B58" s="511" t="s">
        <v>425</v>
      </c>
      <c r="C58" s="511" t="s">
        <v>32</v>
      </c>
      <c r="D58" s="511" t="s">
        <v>661</v>
      </c>
      <c r="E58" s="511" t="s">
        <v>662</v>
      </c>
      <c r="F58" s="511" t="s">
        <v>663</v>
      </c>
      <c r="G58" s="511" t="s">
        <v>647</v>
      </c>
      <c r="H58" s="511" t="s">
        <v>664</v>
      </c>
      <c r="J58" s="511" t="s">
        <v>431</v>
      </c>
    </row>
    <row r="59" spans="1:10" ht="11.25">
      <c r="A59" s="511">
        <v>58</v>
      </c>
      <c r="B59" s="511" t="s">
        <v>425</v>
      </c>
      <c r="C59" s="511" t="s">
        <v>32</v>
      </c>
      <c r="D59" s="511" t="s">
        <v>665</v>
      </c>
      <c r="E59" s="511" t="s">
        <v>666</v>
      </c>
      <c r="F59" s="511" t="s">
        <v>667</v>
      </c>
      <c r="G59" s="511" t="s">
        <v>647</v>
      </c>
      <c r="H59" s="511" t="s">
        <v>668</v>
      </c>
      <c r="J59" s="511" t="s">
        <v>431</v>
      </c>
    </row>
    <row r="60" spans="1:10" ht="11.25">
      <c r="A60" s="511">
        <v>59</v>
      </c>
      <c r="B60" s="511" t="s">
        <v>425</v>
      </c>
      <c r="C60" s="511" t="s">
        <v>32</v>
      </c>
      <c r="D60" s="511" t="s">
        <v>669</v>
      </c>
      <c r="E60" s="511" t="s">
        <v>670</v>
      </c>
      <c r="F60" s="511" t="s">
        <v>671</v>
      </c>
      <c r="G60" s="511" t="s">
        <v>647</v>
      </c>
      <c r="H60" s="511" t="s">
        <v>672</v>
      </c>
      <c r="J60" s="511" t="s">
        <v>431</v>
      </c>
    </row>
    <row r="61" spans="1:10" ht="11.25">
      <c r="A61" s="511">
        <v>60</v>
      </c>
      <c r="B61" s="511" t="s">
        <v>425</v>
      </c>
      <c r="C61" s="511" t="s">
        <v>32</v>
      </c>
      <c r="D61" s="511" t="s">
        <v>673</v>
      </c>
      <c r="E61" s="511" t="s">
        <v>674</v>
      </c>
      <c r="F61" s="511" t="s">
        <v>675</v>
      </c>
      <c r="G61" s="511" t="s">
        <v>647</v>
      </c>
      <c r="H61" s="511" t="s">
        <v>676</v>
      </c>
      <c r="J61" s="511" t="s">
        <v>431</v>
      </c>
    </row>
    <row r="62" spans="1:10" ht="11.25">
      <c r="A62" s="511">
        <v>61</v>
      </c>
      <c r="B62" s="511" t="s">
        <v>425</v>
      </c>
      <c r="C62" s="511" t="s">
        <v>32</v>
      </c>
      <c r="D62" s="511" t="s">
        <v>677</v>
      </c>
      <c r="E62" s="511" t="s">
        <v>678</v>
      </c>
      <c r="F62" s="511" t="s">
        <v>679</v>
      </c>
      <c r="G62" s="511" t="s">
        <v>435</v>
      </c>
      <c r="H62" s="511" t="s">
        <v>680</v>
      </c>
      <c r="J62" s="511" t="s">
        <v>431</v>
      </c>
    </row>
    <row r="63" spans="1:10" ht="11.25">
      <c r="A63" s="511">
        <v>62</v>
      </c>
      <c r="B63" s="511" t="s">
        <v>425</v>
      </c>
      <c r="C63" s="511" t="s">
        <v>32</v>
      </c>
      <c r="D63" s="511" t="s">
        <v>681</v>
      </c>
      <c r="E63" s="511" t="s">
        <v>682</v>
      </c>
      <c r="F63" s="511" t="s">
        <v>683</v>
      </c>
      <c r="G63" s="511" t="s">
        <v>684</v>
      </c>
      <c r="J63" s="511" t="s">
        <v>431</v>
      </c>
    </row>
    <row r="64" spans="1:10" ht="11.25">
      <c r="A64" s="511">
        <v>63</v>
      </c>
      <c r="B64" s="511" t="s">
        <v>425</v>
      </c>
      <c r="C64" s="511" t="s">
        <v>32</v>
      </c>
      <c r="D64" s="511" t="s">
        <v>685</v>
      </c>
      <c r="E64" s="511" t="s">
        <v>686</v>
      </c>
      <c r="F64" s="511" t="s">
        <v>687</v>
      </c>
      <c r="G64" s="511" t="s">
        <v>435</v>
      </c>
      <c r="H64" s="511" t="s">
        <v>436</v>
      </c>
      <c r="J64" s="511" t="s">
        <v>431</v>
      </c>
    </row>
    <row r="65" spans="1:10" ht="11.25">
      <c r="A65" s="511">
        <v>64</v>
      </c>
      <c r="B65" s="511" t="s">
        <v>425</v>
      </c>
      <c r="C65" s="511" t="s">
        <v>32</v>
      </c>
      <c r="D65" s="511" t="s">
        <v>688</v>
      </c>
      <c r="E65" s="511" t="s">
        <v>689</v>
      </c>
      <c r="F65" s="511" t="s">
        <v>690</v>
      </c>
      <c r="G65" s="511" t="s">
        <v>618</v>
      </c>
      <c r="J65" s="511" t="s">
        <v>431</v>
      </c>
    </row>
    <row r="66" spans="1:10" ht="11.25">
      <c r="A66" s="511">
        <v>65</v>
      </c>
      <c r="B66" s="511" t="s">
        <v>425</v>
      </c>
      <c r="C66" s="511" t="s">
        <v>32</v>
      </c>
      <c r="D66" s="511" t="s">
        <v>691</v>
      </c>
      <c r="E66" s="511" t="s">
        <v>692</v>
      </c>
      <c r="F66" s="511" t="s">
        <v>693</v>
      </c>
      <c r="G66" s="511" t="s">
        <v>694</v>
      </c>
      <c r="H66" s="511" t="s">
        <v>695</v>
      </c>
      <c r="J66" s="511" t="s">
        <v>431</v>
      </c>
    </row>
    <row r="67" spans="1:10" ht="11.25">
      <c r="A67" s="511">
        <v>66</v>
      </c>
      <c r="B67" s="511" t="s">
        <v>425</v>
      </c>
      <c r="C67" s="511" t="s">
        <v>32</v>
      </c>
      <c r="D67" s="511" t="s">
        <v>696</v>
      </c>
      <c r="E67" s="511" t="s">
        <v>697</v>
      </c>
      <c r="F67" s="511" t="s">
        <v>698</v>
      </c>
      <c r="G67" s="511" t="s">
        <v>694</v>
      </c>
      <c r="H67" s="511" t="s">
        <v>699</v>
      </c>
      <c r="J67" s="511" t="s">
        <v>431</v>
      </c>
    </row>
    <row r="68" spans="1:10" ht="11.25">
      <c r="A68" s="511">
        <v>67</v>
      </c>
      <c r="B68" s="511" t="s">
        <v>425</v>
      </c>
      <c r="C68" s="511" t="s">
        <v>32</v>
      </c>
      <c r="D68" s="511" t="s">
        <v>700</v>
      </c>
      <c r="E68" s="511" t="s">
        <v>701</v>
      </c>
      <c r="F68" s="511" t="s">
        <v>702</v>
      </c>
      <c r="G68" s="511" t="s">
        <v>703</v>
      </c>
      <c r="H68" s="511" t="s">
        <v>704</v>
      </c>
      <c r="J68" s="511" t="s">
        <v>431</v>
      </c>
    </row>
    <row r="69" spans="1:10" ht="11.25">
      <c r="A69" s="511">
        <v>68</v>
      </c>
      <c r="B69" s="511" t="s">
        <v>425</v>
      </c>
      <c r="C69" s="511" t="s">
        <v>32</v>
      </c>
      <c r="D69" s="511" t="s">
        <v>705</v>
      </c>
      <c r="E69" s="511" t="s">
        <v>706</v>
      </c>
      <c r="F69" s="511" t="s">
        <v>707</v>
      </c>
      <c r="G69" s="511" t="s">
        <v>708</v>
      </c>
      <c r="H69" s="511" t="s">
        <v>709</v>
      </c>
      <c r="J69" s="511" t="s">
        <v>431</v>
      </c>
    </row>
    <row r="70" spans="1:10" ht="11.25">
      <c r="A70" s="511">
        <v>69</v>
      </c>
      <c r="B70" s="511" t="s">
        <v>425</v>
      </c>
      <c r="C70" s="511" t="s">
        <v>32</v>
      </c>
      <c r="D70" s="511" t="s">
        <v>710</v>
      </c>
      <c r="E70" s="511" t="s">
        <v>711</v>
      </c>
      <c r="F70" s="511" t="s">
        <v>712</v>
      </c>
      <c r="G70" s="511" t="s">
        <v>449</v>
      </c>
      <c r="H70" s="511" t="s">
        <v>713</v>
      </c>
      <c r="J70" s="511" t="s">
        <v>431</v>
      </c>
    </row>
    <row r="71" spans="1:10" ht="11.25">
      <c r="A71" s="511">
        <v>70</v>
      </c>
      <c r="B71" s="511" t="s">
        <v>425</v>
      </c>
      <c r="C71" s="511" t="s">
        <v>32</v>
      </c>
      <c r="D71" s="511" t="s">
        <v>714</v>
      </c>
      <c r="E71" s="511" t="s">
        <v>715</v>
      </c>
      <c r="F71" s="511" t="s">
        <v>716</v>
      </c>
      <c r="G71" s="511" t="s">
        <v>449</v>
      </c>
      <c r="H71" s="511" t="s">
        <v>717</v>
      </c>
      <c r="J71" s="511" t="s">
        <v>431</v>
      </c>
    </row>
    <row r="72" spans="1:10" ht="11.25">
      <c r="A72" s="511">
        <v>71</v>
      </c>
      <c r="B72" s="511" t="s">
        <v>425</v>
      </c>
      <c r="C72" s="511" t="s">
        <v>32</v>
      </c>
      <c r="D72" s="511" t="s">
        <v>718</v>
      </c>
      <c r="E72" s="511" t="s">
        <v>719</v>
      </c>
      <c r="F72" s="511" t="s">
        <v>720</v>
      </c>
      <c r="G72" s="511" t="s">
        <v>491</v>
      </c>
      <c r="H72" s="511" t="s">
        <v>721</v>
      </c>
      <c r="J72" s="511" t="s">
        <v>431</v>
      </c>
    </row>
    <row r="73" spans="1:10" ht="11.25">
      <c r="A73" s="511">
        <v>72</v>
      </c>
      <c r="B73" s="511" t="s">
        <v>425</v>
      </c>
      <c r="C73" s="511" t="s">
        <v>32</v>
      </c>
      <c r="D73" s="511" t="s">
        <v>722</v>
      </c>
      <c r="E73" s="511" t="s">
        <v>723</v>
      </c>
      <c r="F73" s="511" t="s">
        <v>724</v>
      </c>
      <c r="G73" s="511" t="s">
        <v>449</v>
      </c>
      <c r="H73" s="511" t="s">
        <v>725</v>
      </c>
      <c r="J73" s="511" t="s">
        <v>431</v>
      </c>
    </row>
    <row r="74" spans="1:10" ht="11.25">
      <c r="A74" s="511">
        <v>73</v>
      </c>
      <c r="B74" s="511" t="s">
        <v>425</v>
      </c>
      <c r="C74" s="511" t="s">
        <v>32</v>
      </c>
      <c r="D74" s="511" t="s">
        <v>726</v>
      </c>
      <c r="E74" s="511" t="s">
        <v>727</v>
      </c>
      <c r="F74" s="511" t="s">
        <v>728</v>
      </c>
      <c r="G74" s="511" t="s">
        <v>708</v>
      </c>
      <c r="H74" s="511" t="s">
        <v>729</v>
      </c>
      <c r="J74" s="511" t="s">
        <v>431</v>
      </c>
    </row>
    <row r="75" spans="1:10" ht="11.25">
      <c r="A75" s="511">
        <v>74</v>
      </c>
      <c r="B75" s="511" t="s">
        <v>425</v>
      </c>
      <c r="C75" s="511" t="s">
        <v>32</v>
      </c>
      <c r="D75" s="511" t="s">
        <v>730</v>
      </c>
      <c r="E75" s="511" t="s">
        <v>731</v>
      </c>
      <c r="F75" s="511" t="s">
        <v>732</v>
      </c>
      <c r="G75" s="511" t="s">
        <v>708</v>
      </c>
      <c r="H75" s="511" t="s">
        <v>733</v>
      </c>
      <c r="J75" s="511" t="s">
        <v>431</v>
      </c>
    </row>
    <row r="76" spans="1:10" ht="11.25">
      <c r="A76" s="511">
        <v>75</v>
      </c>
      <c r="B76" s="511" t="s">
        <v>425</v>
      </c>
      <c r="C76" s="511" t="s">
        <v>32</v>
      </c>
      <c r="D76" s="511" t="s">
        <v>734</v>
      </c>
      <c r="E76" s="511" t="s">
        <v>735</v>
      </c>
      <c r="F76" s="511" t="s">
        <v>736</v>
      </c>
      <c r="G76" s="511" t="s">
        <v>708</v>
      </c>
      <c r="H76" s="511" t="s">
        <v>737</v>
      </c>
      <c r="J76" s="511" t="s">
        <v>431</v>
      </c>
    </row>
    <row r="77" spans="1:10" ht="11.25">
      <c r="A77" s="511">
        <v>76</v>
      </c>
      <c r="B77" s="511" t="s">
        <v>425</v>
      </c>
      <c r="C77" s="511" t="s">
        <v>32</v>
      </c>
      <c r="D77" s="511" t="s">
        <v>738</v>
      </c>
      <c r="E77" s="511" t="s">
        <v>739</v>
      </c>
      <c r="F77" s="511" t="s">
        <v>740</v>
      </c>
      <c r="G77" s="511" t="s">
        <v>703</v>
      </c>
      <c r="H77" s="511" t="s">
        <v>741</v>
      </c>
      <c r="J77" s="511" t="s">
        <v>431</v>
      </c>
    </row>
    <row r="78" spans="1:10" ht="11.25">
      <c r="A78" s="511">
        <v>77</v>
      </c>
      <c r="B78" s="511" t="s">
        <v>425</v>
      </c>
      <c r="C78" s="511" t="s">
        <v>32</v>
      </c>
      <c r="D78" s="511" t="s">
        <v>742</v>
      </c>
      <c r="E78" s="511" t="s">
        <v>743</v>
      </c>
      <c r="F78" s="511" t="s">
        <v>744</v>
      </c>
      <c r="G78" s="511" t="s">
        <v>449</v>
      </c>
      <c r="J78" s="511" t="s">
        <v>431</v>
      </c>
    </row>
    <row r="79" spans="1:10" ht="11.25">
      <c r="A79" s="511">
        <v>78</v>
      </c>
      <c r="B79" s="511" t="s">
        <v>425</v>
      </c>
      <c r="C79" s="511" t="s">
        <v>32</v>
      </c>
      <c r="D79" s="511" t="s">
        <v>745</v>
      </c>
      <c r="E79" s="511" t="s">
        <v>746</v>
      </c>
      <c r="F79" s="511" t="s">
        <v>747</v>
      </c>
      <c r="G79" s="511" t="s">
        <v>708</v>
      </c>
      <c r="H79" s="511" t="s">
        <v>748</v>
      </c>
      <c r="J79" s="511" t="s">
        <v>431</v>
      </c>
    </row>
    <row r="80" spans="1:10" ht="11.25">
      <c r="A80" s="511">
        <v>79</v>
      </c>
      <c r="B80" s="511" t="s">
        <v>425</v>
      </c>
      <c r="C80" s="511" t="s">
        <v>32</v>
      </c>
      <c r="D80" s="511" t="s">
        <v>749</v>
      </c>
      <c r="E80" s="511" t="s">
        <v>750</v>
      </c>
      <c r="F80" s="511" t="s">
        <v>751</v>
      </c>
      <c r="G80" s="511" t="s">
        <v>449</v>
      </c>
      <c r="H80" s="511" t="s">
        <v>752</v>
      </c>
      <c r="J80" s="511" t="s">
        <v>431</v>
      </c>
    </row>
    <row r="81" spans="1:10" ht="11.25">
      <c r="A81" s="511">
        <v>80</v>
      </c>
      <c r="B81" s="511" t="s">
        <v>425</v>
      </c>
      <c r="C81" s="511" t="s">
        <v>32</v>
      </c>
      <c r="D81" s="511" t="s">
        <v>753</v>
      </c>
      <c r="E81" s="511" t="s">
        <v>754</v>
      </c>
      <c r="F81" s="511" t="s">
        <v>755</v>
      </c>
      <c r="G81" s="511" t="s">
        <v>449</v>
      </c>
      <c r="J81" s="511" t="s">
        <v>431</v>
      </c>
    </row>
    <row r="82" spans="1:10" ht="11.25">
      <c r="A82" s="511">
        <v>81</v>
      </c>
      <c r="B82" s="511" t="s">
        <v>425</v>
      </c>
      <c r="C82" s="511" t="s">
        <v>32</v>
      </c>
      <c r="D82" s="511" t="s">
        <v>756</v>
      </c>
      <c r="E82" s="511" t="s">
        <v>757</v>
      </c>
      <c r="F82" s="511" t="s">
        <v>758</v>
      </c>
      <c r="G82" s="511" t="s">
        <v>759</v>
      </c>
      <c r="H82" s="511" t="s">
        <v>760</v>
      </c>
      <c r="J82" s="511" t="s">
        <v>431</v>
      </c>
    </row>
    <row r="83" spans="1:10" ht="11.25">
      <c r="A83" s="511">
        <v>82</v>
      </c>
      <c r="B83" s="511" t="s">
        <v>425</v>
      </c>
      <c r="C83" s="511" t="s">
        <v>32</v>
      </c>
      <c r="D83" s="511" t="s">
        <v>761</v>
      </c>
      <c r="E83" s="511" t="s">
        <v>762</v>
      </c>
      <c r="F83" s="511" t="s">
        <v>763</v>
      </c>
      <c r="G83" s="511" t="s">
        <v>477</v>
      </c>
      <c r="H83" s="511" t="s">
        <v>764</v>
      </c>
      <c r="J83" s="511" t="s">
        <v>431</v>
      </c>
    </row>
    <row r="84" spans="1:10" ht="11.25">
      <c r="A84" s="511">
        <v>83</v>
      </c>
      <c r="B84" s="511" t="s">
        <v>425</v>
      </c>
      <c r="C84" s="511" t="s">
        <v>32</v>
      </c>
      <c r="D84" s="511" t="s">
        <v>765</v>
      </c>
      <c r="E84" s="511" t="s">
        <v>766</v>
      </c>
      <c r="F84" s="511" t="s">
        <v>767</v>
      </c>
      <c r="G84" s="511" t="s">
        <v>561</v>
      </c>
      <c r="H84" s="511" t="s">
        <v>768</v>
      </c>
      <c r="J84" s="511" t="s">
        <v>431</v>
      </c>
    </row>
    <row r="85" spans="1:10" ht="11.25">
      <c r="A85" s="511">
        <v>84</v>
      </c>
      <c r="B85" s="511" t="s">
        <v>425</v>
      </c>
      <c r="C85" s="511" t="s">
        <v>32</v>
      </c>
      <c r="D85" s="511" t="s">
        <v>769</v>
      </c>
      <c r="E85" s="511" t="s">
        <v>770</v>
      </c>
      <c r="F85" s="511" t="s">
        <v>771</v>
      </c>
      <c r="G85" s="511" t="s">
        <v>561</v>
      </c>
      <c r="H85" s="511" t="s">
        <v>772</v>
      </c>
      <c r="J85" s="511" t="s">
        <v>431</v>
      </c>
    </row>
    <row r="86" spans="1:10" ht="11.25">
      <c r="A86" s="511">
        <v>85</v>
      </c>
      <c r="B86" s="511" t="s">
        <v>425</v>
      </c>
      <c r="C86" s="511" t="s">
        <v>32</v>
      </c>
      <c r="D86" s="511" t="s">
        <v>773</v>
      </c>
      <c r="E86" s="511" t="s">
        <v>774</v>
      </c>
      <c r="F86" s="511" t="s">
        <v>775</v>
      </c>
      <c r="G86" s="511" t="s">
        <v>759</v>
      </c>
      <c r="H86" s="511" t="s">
        <v>776</v>
      </c>
      <c r="J86" s="511" t="s">
        <v>431</v>
      </c>
    </row>
    <row r="87" spans="1:10" ht="11.25">
      <c r="A87" s="511">
        <v>86</v>
      </c>
      <c r="B87" s="511" t="s">
        <v>425</v>
      </c>
      <c r="C87" s="511" t="s">
        <v>32</v>
      </c>
      <c r="D87" s="511" t="s">
        <v>777</v>
      </c>
      <c r="E87" s="511" t="s">
        <v>778</v>
      </c>
      <c r="F87" s="511" t="s">
        <v>779</v>
      </c>
      <c r="G87" s="511" t="s">
        <v>561</v>
      </c>
      <c r="H87" s="511" t="s">
        <v>768</v>
      </c>
      <c r="J87" s="511" t="s">
        <v>431</v>
      </c>
    </row>
    <row r="88" spans="1:10" ht="11.25">
      <c r="A88" s="511">
        <v>87</v>
      </c>
      <c r="B88" s="511" t="s">
        <v>425</v>
      </c>
      <c r="C88" s="511" t="s">
        <v>32</v>
      </c>
      <c r="D88" s="511" t="s">
        <v>780</v>
      </c>
      <c r="E88" s="511" t="s">
        <v>781</v>
      </c>
      <c r="F88" s="511" t="s">
        <v>782</v>
      </c>
      <c r="G88" s="511" t="s">
        <v>561</v>
      </c>
      <c r="H88" s="511" t="s">
        <v>768</v>
      </c>
      <c r="J88" s="511" t="s">
        <v>431</v>
      </c>
    </row>
    <row r="89" spans="1:10" ht="11.25">
      <c r="A89" s="511">
        <v>88</v>
      </c>
      <c r="B89" s="511" t="s">
        <v>425</v>
      </c>
      <c r="C89" s="511" t="s">
        <v>32</v>
      </c>
      <c r="D89" s="511" t="s">
        <v>783</v>
      </c>
      <c r="E89" s="511" t="s">
        <v>784</v>
      </c>
      <c r="F89" s="511" t="s">
        <v>785</v>
      </c>
      <c r="G89" s="511" t="s">
        <v>786</v>
      </c>
      <c r="H89" s="511" t="s">
        <v>787</v>
      </c>
      <c r="J89" s="511" t="s">
        <v>431</v>
      </c>
    </row>
    <row r="90" spans="1:10" ht="11.25">
      <c r="A90" s="511">
        <v>89</v>
      </c>
      <c r="B90" s="511" t="s">
        <v>425</v>
      </c>
      <c r="C90" s="511" t="s">
        <v>32</v>
      </c>
      <c r="D90" s="511" t="s">
        <v>788</v>
      </c>
      <c r="E90" s="511" t="s">
        <v>789</v>
      </c>
      <c r="F90" s="511" t="s">
        <v>790</v>
      </c>
      <c r="G90" s="511" t="s">
        <v>477</v>
      </c>
      <c r="H90" s="511" t="s">
        <v>791</v>
      </c>
      <c r="J90" s="511" t="s">
        <v>431</v>
      </c>
    </row>
    <row r="91" spans="1:10" ht="11.25">
      <c r="A91" s="511">
        <v>90</v>
      </c>
      <c r="B91" s="511" t="s">
        <v>425</v>
      </c>
      <c r="C91" s="511" t="s">
        <v>32</v>
      </c>
      <c r="D91" s="511" t="s">
        <v>792</v>
      </c>
      <c r="E91" s="511" t="s">
        <v>793</v>
      </c>
      <c r="F91" s="511" t="s">
        <v>794</v>
      </c>
      <c r="G91" s="511" t="s">
        <v>703</v>
      </c>
      <c r="H91" s="511" t="s">
        <v>795</v>
      </c>
      <c r="J91" s="511" t="s">
        <v>431</v>
      </c>
    </row>
    <row r="92" spans="1:10" ht="11.25">
      <c r="A92" s="511">
        <v>91</v>
      </c>
      <c r="B92" s="511" t="s">
        <v>425</v>
      </c>
      <c r="C92" s="511" t="s">
        <v>32</v>
      </c>
      <c r="D92" s="511" t="s">
        <v>796</v>
      </c>
      <c r="E92" s="511" t="s">
        <v>797</v>
      </c>
      <c r="F92" s="511" t="s">
        <v>798</v>
      </c>
      <c r="G92" s="511" t="s">
        <v>498</v>
      </c>
      <c r="H92" s="511" t="s">
        <v>799</v>
      </c>
      <c r="J92" s="511" t="s">
        <v>431</v>
      </c>
    </row>
    <row r="93" spans="1:10" ht="11.25">
      <c r="A93" s="511">
        <v>92</v>
      </c>
      <c r="B93" s="511" t="s">
        <v>425</v>
      </c>
      <c r="C93" s="511" t="s">
        <v>32</v>
      </c>
      <c r="D93" s="511" t="s">
        <v>800</v>
      </c>
      <c r="E93" s="511" t="s">
        <v>801</v>
      </c>
      <c r="F93" s="511" t="s">
        <v>802</v>
      </c>
      <c r="G93" s="511" t="s">
        <v>498</v>
      </c>
      <c r="H93" s="511" t="s">
        <v>803</v>
      </c>
      <c r="J93" s="511" t="s">
        <v>431</v>
      </c>
    </row>
    <row r="94" spans="1:10" ht="11.25">
      <c r="A94" s="511">
        <v>93</v>
      </c>
      <c r="B94" s="511" t="s">
        <v>425</v>
      </c>
      <c r="C94" s="511" t="s">
        <v>32</v>
      </c>
      <c r="D94" s="511" t="s">
        <v>804</v>
      </c>
      <c r="E94" s="511" t="s">
        <v>805</v>
      </c>
      <c r="F94" s="511" t="s">
        <v>806</v>
      </c>
      <c r="G94" s="511" t="s">
        <v>498</v>
      </c>
      <c r="H94" s="511" t="s">
        <v>803</v>
      </c>
      <c r="J94" s="511" t="s">
        <v>431</v>
      </c>
    </row>
    <row r="95" spans="1:10" ht="11.25">
      <c r="A95" s="511">
        <v>94</v>
      </c>
      <c r="B95" s="511" t="s">
        <v>425</v>
      </c>
      <c r="C95" s="511" t="s">
        <v>32</v>
      </c>
      <c r="D95" s="511" t="s">
        <v>807</v>
      </c>
      <c r="E95" s="511" t="s">
        <v>808</v>
      </c>
      <c r="F95" s="511" t="s">
        <v>809</v>
      </c>
      <c r="G95" s="511" t="s">
        <v>498</v>
      </c>
      <c r="H95" s="511" t="s">
        <v>810</v>
      </c>
      <c r="J95" s="511" t="s">
        <v>431</v>
      </c>
    </row>
    <row r="96" spans="1:10" ht="11.25">
      <c r="A96" s="511">
        <v>95</v>
      </c>
      <c r="B96" s="511" t="s">
        <v>425</v>
      </c>
      <c r="C96" s="511" t="s">
        <v>32</v>
      </c>
      <c r="D96" s="511" t="s">
        <v>811</v>
      </c>
      <c r="E96" s="511" t="s">
        <v>812</v>
      </c>
      <c r="F96" s="511" t="s">
        <v>813</v>
      </c>
      <c r="G96" s="511" t="s">
        <v>453</v>
      </c>
      <c r="H96" s="511" t="s">
        <v>814</v>
      </c>
      <c r="J96" s="511" t="s">
        <v>431</v>
      </c>
    </row>
    <row r="97" spans="1:10" ht="11.25">
      <c r="A97" s="511">
        <v>96</v>
      </c>
      <c r="B97" s="511" t="s">
        <v>425</v>
      </c>
      <c r="C97" s="511" t="s">
        <v>32</v>
      </c>
      <c r="D97" s="511" t="s">
        <v>815</v>
      </c>
      <c r="E97" s="511" t="s">
        <v>816</v>
      </c>
      <c r="F97" s="511" t="s">
        <v>817</v>
      </c>
      <c r="G97" s="511" t="s">
        <v>506</v>
      </c>
      <c r="J97" s="511" t="s">
        <v>431</v>
      </c>
    </row>
    <row r="98" spans="1:10" ht="11.25">
      <c r="A98" s="511">
        <v>97</v>
      </c>
      <c r="B98" s="511" t="s">
        <v>425</v>
      </c>
      <c r="C98" s="511" t="s">
        <v>32</v>
      </c>
      <c r="D98" s="511" t="s">
        <v>818</v>
      </c>
      <c r="E98" s="511" t="s">
        <v>819</v>
      </c>
      <c r="F98" s="511" t="s">
        <v>820</v>
      </c>
      <c r="G98" s="511" t="s">
        <v>506</v>
      </c>
      <c r="J98" s="511" t="s">
        <v>431</v>
      </c>
    </row>
    <row r="99" spans="1:10" ht="11.25">
      <c r="A99" s="511">
        <v>98</v>
      </c>
      <c r="B99" s="511" t="s">
        <v>425</v>
      </c>
      <c r="C99" s="511" t="s">
        <v>32</v>
      </c>
      <c r="D99" s="511" t="s">
        <v>821</v>
      </c>
      <c r="E99" s="511" t="s">
        <v>822</v>
      </c>
      <c r="F99" s="511" t="s">
        <v>823</v>
      </c>
      <c r="G99" s="511" t="s">
        <v>824</v>
      </c>
      <c r="J99" s="511" t="s">
        <v>431</v>
      </c>
    </row>
    <row r="100" spans="1:10" ht="11.25">
      <c r="A100" s="511">
        <v>99</v>
      </c>
      <c r="B100" s="511" t="s">
        <v>425</v>
      </c>
      <c r="C100" s="511" t="s">
        <v>32</v>
      </c>
      <c r="D100" s="511" t="s">
        <v>825</v>
      </c>
      <c r="E100" s="511" t="s">
        <v>826</v>
      </c>
      <c r="F100" s="511" t="s">
        <v>827</v>
      </c>
      <c r="G100" s="511" t="s">
        <v>614</v>
      </c>
      <c r="J100" s="511" t="s">
        <v>431</v>
      </c>
    </row>
    <row r="101" spans="1:10" ht="11.25">
      <c r="A101" s="511">
        <v>100</v>
      </c>
      <c r="B101" s="511" t="s">
        <v>425</v>
      </c>
      <c r="C101" s="511" t="s">
        <v>32</v>
      </c>
      <c r="D101" s="511" t="s">
        <v>828</v>
      </c>
      <c r="E101" s="511" t="s">
        <v>829</v>
      </c>
      <c r="F101" s="511" t="s">
        <v>830</v>
      </c>
      <c r="G101" s="511" t="s">
        <v>498</v>
      </c>
      <c r="H101" s="511" t="s">
        <v>831</v>
      </c>
      <c r="J101" s="511" t="s">
        <v>431</v>
      </c>
    </row>
    <row r="102" spans="1:10" ht="11.25">
      <c r="A102" s="511">
        <v>101</v>
      </c>
      <c r="B102" s="511" t="s">
        <v>425</v>
      </c>
      <c r="C102" s="511" t="s">
        <v>32</v>
      </c>
      <c r="D102" s="511" t="s">
        <v>832</v>
      </c>
      <c r="E102" s="511" t="s">
        <v>833</v>
      </c>
      <c r="F102" s="511" t="s">
        <v>834</v>
      </c>
      <c r="G102" s="511" t="s">
        <v>498</v>
      </c>
      <c r="H102" s="511" t="s">
        <v>835</v>
      </c>
      <c r="J102" s="511" t="s">
        <v>431</v>
      </c>
    </row>
    <row r="103" spans="1:10" ht="11.25">
      <c r="A103" s="511">
        <v>102</v>
      </c>
      <c r="B103" s="511" t="s">
        <v>425</v>
      </c>
      <c r="C103" s="511" t="s">
        <v>32</v>
      </c>
      <c r="D103" s="511" t="s">
        <v>836</v>
      </c>
      <c r="E103" s="511" t="s">
        <v>837</v>
      </c>
      <c r="F103" s="511" t="s">
        <v>838</v>
      </c>
      <c r="G103" s="511" t="s">
        <v>786</v>
      </c>
      <c r="J103" s="511" t="s">
        <v>431</v>
      </c>
    </row>
    <row r="104" spans="1:10" ht="11.25">
      <c r="A104" s="511">
        <v>103</v>
      </c>
      <c r="B104" s="511" t="s">
        <v>425</v>
      </c>
      <c r="C104" s="511" t="s">
        <v>32</v>
      </c>
      <c r="D104" s="511" t="s">
        <v>839</v>
      </c>
      <c r="E104" s="511" t="s">
        <v>840</v>
      </c>
      <c r="F104" s="511" t="s">
        <v>841</v>
      </c>
      <c r="G104" s="511" t="s">
        <v>498</v>
      </c>
      <c r="H104" s="511" t="s">
        <v>842</v>
      </c>
      <c r="J104" s="511" t="s">
        <v>431</v>
      </c>
    </row>
    <row r="105" spans="1:10" ht="11.25">
      <c r="A105" s="511">
        <v>104</v>
      </c>
      <c r="B105" s="511" t="s">
        <v>425</v>
      </c>
      <c r="C105" s="511" t="s">
        <v>32</v>
      </c>
      <c r="D105" s="511" t="s">
        <v>843</v>
      </c>
      <c r="E105" s="511" t="s">
        <v>844</v>
      </c>
      <c r="F105" s="511" t="s">
        <v>845</v>
      </c>
      <c r="G105" s="511" t="s">
        <v>846</v>
      </c>
      <c r="H105" s="511" t="s">
        <v>847</v>
      </c>
      <c r="J105" s="511" t="s">
        <v>431</v>
      </c>
    </row>
    <row r="106" spans="1:10" ht="11.25">
      <c r="A106" s="511">
        <v>105</v>
      </c>
      <c r="B106" s="511" t="s">
        <v>425</v>
      </c>
      <c r="C106" s="511" t="s">
        <v>32</v>
      </c>
      <c r="D106" s="511" t="s">
        <v>848</v>
      </c>
      <c r="E106" s="511" t="s">
        <v>849</v>
      </c>
      <c r="F106" s="511" t="s">
        <v>850</v>
      </c>
      <c r="G106" s="511" t="s">
        <v>846</v>
      </c>
      <c r="H106" s="511" t="s">
        <v>851</v>
      </c>
      <c r="J106" s="511" t="s">
        <v>431</v>
      </c>
    </row>
    <row r="107" spans="1:10" ht="11.25">
      <c r="A107" s="511">
        <v>106</v>
      </c>
      <c r="B107" s="511" t="s">
        <v>425</v>
      </c>
      <c r="C107" s="511" t="s">
        <v>32</v>
      </c>
      <c r="D107" s="511" t="s">
        <v>852</v>
      </c>
      <c r="E107" s="511" t="s">
        <v>853</v>
      </c>
      <c r="F107" s="511" t="s">
        <v>854</v>
      </c>
      <c r="G107" s="511" t="s">
        <v>855</v>
      </c>
      <c r="J107" s="511" t="s">
        <v>431</v>
      </c>
    </row>
    <row r="108" spans="1:10" ht="11.25">
      <c r="A108" s="511">
        <v>107</v>
      </c>
      <c r="B108" s="511" t="s">
        <v>425</v>
      </c>
      <c r="C108" s="511" t="s">
        <v>32</v>
      </c>
      <c r="D108" s="511" t="s">
        <v>856</v>
      </c>
      <c r="E108" s="511" t="s">
        <v>857</v>
      </c>
      <c r="F108" s="511" t="s">
        <v>858</v>
      </c>
      <c r="G108" s="511" t="s">
        <v>855</v>
      </c>
      <c r="H108" s="511" t="s">
        <v>859</v>
      </c>
      <c r="J108" s="511" t="s">
        <v>431</v>
      </c>
    </row>
    <row r="109" spans="1:10" ht="11.25">
      <c r="A109" s="511">
        <v>108</v>
      </c>
      <c r="B109" s="511" t="s">
        <v>425</v>
      </c>
      <c r="C109" s="511" t="s">
        <v>32</v>
      </c>
      <c r="D109" s="511" t="s">
        <v>860</v>
      </c>
      <c r="E109" s="511" t="s">
        <v>861</v>
      </c>
      <c r="F109" s="511" t="s">
        <v>862</v>
      </c>
      <c r="G109" s="511" t="s">
        <v>855</v>
      </c>
      <c r="J109" s="511" t="s">
        <v>431</v>
      </c>
    </row>
    <row r="110" spans="1:10" ht="11.25">
      <c r="A110" s="511">
        <v>109</v>
      </c>
      <c r="B110" s="511" t="s">
        <v>425</v>
      </c>
      <c r="C110" s="511" t="s">
        <v>32</v>
      </c>
      <c r="D110" s="511" t="s">
        <v>863</v>
      </c>
      <c r="E110" s="511" t="s">
        <v>864</v>
      </c>
      <c r="F110" s="511" t="s">
        <v>865</v>
      </c>
      <c r="G110" s="511" t="s">
        <v>855</v>
      </c>
      <c r="J110" s="511" t="s">
        <v>431</v>
      </c>
    </row>
    <row r="111" spans="1:10" ht="11.25">
      <c r="A111" s="511">
        <v>110</v>
      </c>
      <c r="B111" s="511" t="s">
        <v>425</v>
      </c>
      <c r="C111" s="511" t="s">
        <v>32</v>
      </c>
      <c r="D111" s="511" t="s">
        <v>866</v>
      </c>
      <c r="E111" s="511" t="s">
        <v>867</v>
      </c>
      <c r="F111" s="511" t="s">
        <v>868</v>
      </c>
      <c r="G111" s="511" t="s">
        <v>855</v>
      </c>
      <c r="J111" s="511" t="s">
        <v>431</v>
      </c>
    </row>
    <row r="112" spans="1:10" ht="11.25">
      <c r="A112" s="511">
        <v>111</v>
      </c>
      <c r="B112" s="511" t="s">
        <v>425</v>
      </c>
      <c r="C112" s="511" t="s">
        <v>32</v>
      </c>
      <c r="D112" s="511" t="s">
        <v>869</v>
      </c>
      <c r="E112" s="511" t="s">
        <v>870</v>
      </c>
      <c r="F112" s="511" t="s">
        <v>871</v>
      </c>
      <c r="G112" s="511" t="s">
        <v>872</v>
      </c>
      <c r="H112" s="511" t="s">
        <v>873</v>
      </c>
      <c r="J112" s="511" t="s">
        <v>431</v>
      </c>
    </row>
    <row r="113" spans="1:10" ht="11.25">
      <c r="A113" s="511">
        <v>112</v>
      </c>
      <c r="B113" s="511" t="s">
        <v>425</v>
      </c>
      <c r="C113" s="511" t="s">
        <v>32</v>
      </c>
      <c r="D113" s="511" t="s">
        <v>874</v>
      </c>
      <c r="E113" s="511" t="s">
        <v>875</v>
      </c>
      <c r="F113" s="511" t="s">
        <v>876</v>
      </c>
      <c r="G113" s="511" t="s">
        <v>435</v>
      </c>
      <c r="H113" s="511" t="s">
        <v>436</v>
      </c>
      <c r="J113" s="511" t="s">
        <v>431</v>
      </c>
    </row>
    <row r="114" spans="1:10" ht="11.25">
      <c r="A114" s="511">
        <v>113</v>
      </c>
      <c r="B114" s="511" t="s">
        <v>425</v>
      </c>
      <c r="C114" s="511" t="s">
        <v>32</v>
      </c>
      <c r="D114" s="511" t="s">
        <v>877</v>
      </c>
      <c r="E114" s="511" t="s">
        <v>878</v>
      </c>
      <c r="F114" s="511" t="s">
        <v>879</v>
      </c>
      <c r="G114" s="511" t="s">
        <v>855</v>
      </c>
      <c r="J114" s="511" t="s">
        <v>431</v>
      </c>
    </row>
    <row r="115" spans="1:10" ht="11.25">
      <c r="A115" s="511">
        <v>114</v>
      </c>
      <c r="B115" s="511" t="s">
        <v>425</v>
      </c>
      <c r="C115" s="511" t="s">
        <v>32</v>
      </c>
      <c r="D115" s="511" t="s">
        <v>880</v>
      </c>
      <c r="E115" s="511" t="s">
        <v>881</v>
      </c>
      <c r="F115" s="511" t="s">
        <v>882</v>
      </c>
      <c r="G115" s="511" t="s">
        <v>883</v>
      </c>
      <c r="J115" s="511" t="s">
        <v>431</v>
      </c>
    </row>
    <row r="116" spans="1:10" ht="11.25">
      <c r="A116" s="511">
        <v>115</v>
      </c>
      <c r="B116" s="511" t="s">
        <v>425</v>
      </c>
      <c r="C116" s="511" t="s">
        <v>32</v>
      </c>
      <c r="D116" s="511" t="s">
        <v>884</v>
      </c>
      <c r="E116" s="511" t="s">
        <v>885</v>
      </c>
      <c r="F116" s="511" t="s">
        <v>886</v>
      </c>
      <c r="G116" s="511" t="s">
        <v>576</v>
      </c>
      <c r="H116" s="511" t="s">
        <v>887</v>
      </c>
      <c r="J116" s="511" t="s">
        <v>431</v>
      </c>
    </row>
    <row r="117" spans="1:10" ht="11.25">
      <c r="A117" s="511">
        <v>116</v>
      </c>
      <c r="B117" s="511" t="s">
        <v>425</v>
      </c>
      <c r="C117" s="511" t="s">
        <v>32</v>
      </c>
      <c r="D117" s="511" t="s">
        <v>888</v>
      </c>
      <c r="E117" s="511" t="s">
        <v>889</v>
      </c>
      <c r="F117" s="511" t="s">
        <v>890</v>
      </c>
      <c r="G117" s="511" t="s">
        <v>477</v>
      </c>
      <c r="H117" s="511" t="s">
        <v>891</v>
      </c>
      <c r="J117" s="511" t="s">
        <v>431</v>
      </c>
    </row>
    <row r="118" spans="1:10" ht="11.25">
      <c r="A118" s="511">
        <v>117</v>
      </c>
      <c r="B118" s="511" t="s">
        <v>425</v>
      </c>
      <c r="C118" s="511" t="s">
        <v>32</v>
      </c>
      <c r="D118" s="511" t="s">
        <v>892</v>
      </c>
      <c r="E118" s="511" t="s">
        <v>893</v>
      </c>
      <c r="F118" s="511" t="s">
        <v>894</v>
      </c>
      <c r="G118" s="511" t="s">
        <v>895</v>
      </c>
      <c r="H118" s="511" t="s">
        <v>896</v>
      </c>
      <c r="J118" s="511" t="s">
        <v>431</v>
      </c>
    </row>
    <row r="119" spans="1:10" ht="11.25">
      <c r="A119" s="511">
        <v>118</v>
      </c>
      <c r="B119" s="511" t="s">
        <v>425</v>
      </c>
      <c r="C119" s="511" t="s">
        <v>32</v>
      </c>
      <c r="D119" s="511" t="s">
        <v>897</v>
      </c>
      <c r="E119" s="511" t="s">
        <v>898</v>
      </c>
      <c r="F119" s="511" t="s">
        <v>899</v>
      </c>
      <c r="G119" s="511" t="s">
        <v>708</v>
      </c>
      <c r="H119" s="511" t="s">
        <v>900</v>
      </c>
      <c r="J119" s="511" t="s">
        <v>431</v>
      </c>
    </row>
    <row r="120" spans="1:10" ht="11.25">
      <c r="A120" s="511">
        <v>119</v>
      </c>
      <c r="B120" s="511" t="s">
        <v>425</v>
      </c>
      <c r="C120" s="511" t="s">
        <v>32</v>
      </c>
      <c r="D120" s="511" t="s">
        <v>901</v>
      </c>
      <c r="E120" s="511" t="s">
        <v>902</v>
      </c>
      <c r="F120" s="511" t="s">
        <v>903</v>
      </c>
      <c r="G120" s="511" t="s">
        <v>904</v>
      </c>
      <c r="H120" s="511" t="s">
        <v>905</v>
      </c>
      <c r="J120" s="511" t="s">
        <v>431</v>
      </c>
    </row>
    <row r="121" spans="1:10" ht="11.25">
      <c r="A121" s="511">
        <v>120</v>
      </c>
      <c r="B121" s="511" t="s">
        <v>425</v>
      </c>
      <c r="C121" s="511" t="s">
        <v>32</v>
      </c>
      <c r="D121" s="511" t="s">
        <v>906</v>
      </c>
      <c r="E121" s="511" t="s">
        <v>907</v>
      </c>
      <c r="F121" s="511" t="s">
        <v>908</v>
      </c>
      <c r="G121" s="511" t="s">
        <v>872</v>
      </c>
      <c r="H121" s="511" t="s">
        <v>909</v>
      </c>
      <c r="J121" s="511" t="s">
        <v>431</v>
      </c>
    </row>
    <row r="122" spans="1:10" ht="11.25">
      <c r="A122" s="511">
        <v>121</v>
      </c>
      <c r="B122" s="511" t="s">
        <v>425</v>
      </c>
      <c r="C122" s="511" t="s">
        <v>32</v>
      </c>
      <c r="D122" s="511" t="s">
        <v>910</v>
      </c>
      <c r="E122" s="511" t="s">
        <v>911</v>
      </c>
      <c r="F122" s="511" t="s">
        <v>912</v>
      </c>
      <c r="G122" s="511" t="s">
        <v>913</v>
      </c>
      <c r="H122" s="511" t="s">
        <v>914</v>
      </c>
      <c r="J122" s="511" t="s">
        <v>431</v>
      </c>
    </row>
    <row r="123" spans="1:10" ht="11.25">
      <c r="A123" s="511">
        <v>122</v>
      </c>
      <c r="B123" s="511" t="s">
        <v>425</v>
      </c>
      <c r="C123" s="511" t="s">
        <v>32</v>
      </c>
      <c r="D123" s="511" t="s">
        <v>915</v>
      </c>
      <c r="E123" s="511" t="s">
        <v>911</v>
      </c>
      <c r="F123" s="511" t="s">
        <v>916</v>
      </c>
      <c r="G123" s="511" t="s">
        <v>453</v>
      </c>
      <c r="H123" s="511" t="s">
        <v>917</v>
      </c>
      <c r="J123" s="511" t="s">
        <v>431</v>
      </c>
    </row>
    <row r="124" spans="1:10" ht="11.25">
      <c r="A124" s="511">
        <v>123</v>
      </c>
      <c r="B124" s="511" t="s">
        <v>425</v>
      </c>
      <c r="C124" s="511" t="s">
        <v>32</v>
      </c>
      <c r="D124" s="511" t="s">
        <v>918</v>
      </c>
      <c r="E124" s="511" t="s">
        <v>919</v>
      </c>
      <c r="F124" s="511" t="s">
        <v>920</v>
      </c>
      <c r="G124" s="511" t="s">
        <v>561</v>
      </c>
      <c r="H124" s="511" t="s">
        <v>921</v>
      </c>
      <c r="J124" s="511" t="s">
        <v>431</v>
      </c>
    </row>
    <row r="125" spans="1:10" ht="11.25">
      <c r="A125" s="511">
        <v>124</v>
      </c>
      <c r="B125" s="511" t="s">
        <v>425</v>
      </c>
      <c r="C125" s="511" t="s">
        <v>32</v>
      </c>
      <c r="D125" s="511" t="s">
        <v>922</v>
      </c>
      <c r="E125" s="511" t="s">
        <v>923</v>
      </c>
      <c r="F125" s="511" t="s">
        <v>924</v>
      </c>
      <c r="G125" s="511" t="s">
        <v>925</v>
      </c>
      <c r="J125" s="511" t="s">
        <v>431</v>
      </c>
    </row>
    <row r="126" spans="1:10" ht="11.25">
      <c r="A126" s="511">
        <v>125</v>
      </c>
      <c r="B126" s="511" t="s">
        <v>425</v>
      </c>
      <c r="C126" s="511" t="s">
        <v>32</v>
      </c>
      <c r="D126" s="511" t="s">
        <v>926</v>
      </c>
      <c r="E126" s="511" t="s">
        <v>927</v>
      </c>
      <c r="F126" s="511" t="s">
        <v>928</v>
      </c>
      <c r="G126" s="511" t="s">
        <v>576</v>
      </c>
      <c r="H126" s="511" t="s">
        <v>929</v>
      </c>
      <c r="J126" s="511" t="s">
        <v>431</v>
      </c>
    </row>
    <row r="127" spans="1:10" ht="11.25">
      <c r="A127" s="511">
        <v>126</v>
      </c>
      <c r="B127" s="511" t="s">
        <v>425</v>
      </c>
      <c r="C127" s="511" t="s">
        <v>32</v>
      </c>
      <c r="D127" s="511" t="s">
        <v>930</v>
      </c>
      <c r="E127" s="511" t="s">
        <v>931</v>
      </c>
      <c r="F127" s="511" t="s">
        <v>932</v>
      </c>
      <c r="G127" s="511" t="s">
        <v>933</v>
      </c>
      <c r="H127" s="511" t="s">
        <v>934</v>
      </c>
      <c r="J127" s="511" t="s">
        <v>431</v>
      </c>
    </row>
    <row r="128" spans="1:10" ht="11.25">
      <c r="A128" s="511">
        <v>127</v>
      </c>
      <c r="B128" s="511" t="s">
        <v>425</v>
      </c>
      <c r="C128" s="511" t="s">
        <v>32</v>
      </c>
      <c r="D128" s="511" t="s">
        <v>935</v>
      </c>
      <c r="E128" s="511" t="s">
        <v>936</v>
      </c>
      <c r="F128" s="511" t="s">
        <v>937</v>
      </c>
      <c r="G128" s="511" t="s">
        <v>581</v>
      </c>
      <c r="J128" s="511" t="s">
        <v>431</v>
      </c>
    </row>
    <row r="129" spans="1:10" ht="11.25">
      <c r="A129" s="511">
        <v>128</v>
      </c>
      <c r="B129" s="511" t="s">
        <v>425</v>
      </c>
      <c r="C129" s="511" t="s">
        <v>32</v>
      </c>
      <c r="D129" s="511" t="s">
        <v>938</v>
      </c>
      <c r="E129" s="511" t="s">
        <v>939</v>
      </c>
      <c r="F129" s="511" t="s">
        <v>940</v>
      </c>
      <c r="G129" s="511" t="s">
        <v>536</v>
      </c>
      <c r="H129" s="511" t="s">
        <v>941</v>
      </c>
      <c r="J129" s="511" t="s">
        <v>431</v>
      </c>
    </row>
    <row r="130" spans="1:10" ht="11.25">
      <c r="A130" s="511">
        <v>129</v>
      </c>
      <c r="B130" s="511" t="s">
        <v>425</v>
      </c>
      <c r="C130" s="511" t="s">
        <v>32</v>
      </c>
      <c r="D130" s="511" t="s">
        <v>942</v>
      </c>
      <c r="E130" s="511" t="s">
        <v>943</v>
      </c>
      <c r="F130" s="511" t="s">
        <v>944</v>
      </c>
      <c r="G130" s="511" t="s">
        <v>933</v>
      </c>
      <c r="H130" s="511" t="s">
        <v>945</v>
      </c>
      <c r="J130" s="511" t="s">
        <v>431</v>
      </c>
    </row>
    <row r="131" spans="1:10" ht="11.25">
      <c r="A131" s="511">
        <v>130</v>
      </c>
      <c r="B131" s="511" t="s">
        <v>425</v>
      </c>
      <c r="C131" s="511" t="s">
        <v>32</v>
      </c>
      <c r="D131" s="511" t="s">
        <v>946</v>
      </c>
      <c r="E131" s="511" t="s">
        <v>947</v>
      </c>
      <c r="F131" s="511" t="s">
        <v>948</v>
      </c>
      <c r="G131" s="511" t="s">
        <v>855</v>
      </c>
      <c r="J131" s="511" t="s">
        <v>431</v>
      </c>
    </row>
    <row r="132" spans="1:10" ht="11.25">
      <c r="A132" s="511">
        <v>131</v>
      </c>
      <c r="B132" s="511" t="s">
        <v>425</v>
      </c>
      <c r="C132" s="511" t="s">
        <v>32</v>
      </c>
      <c r="D132" s="511" t="s">
        <v>949</v>
      </c>
      <c r="E132" s="511" t="s">
        <v>950</v>
      </c>
      <c r="F132" s="511" t="s">
        <v>951</v>
      </c>
      <c r="G132" s="511" t="s">
        <v>952</v>
      </c>
      <c r="H132" s="511" t="s">
        <v>953</v>
      </c>
      <c r="J132" s="511" t="s">
        <v>431</v>
      </c>
    </row>
    <row r="133" spans="1:10" ht="11.25">
      <c r="A133" s="511">
        <v>132</v>
      </c>
      <c r="B133" s="511" t="s">
        <v>425</v>
      </c>
      <c r="C133" s="511" t="s">
        <v>32</v>
      </c>
      <c r="D133" s="511" t="s">
        <v>954</v>
      </c>
      <c r="E133" s="511" t="s">
        <v>955</v>
      </c>
      <c r="F133" s="511" t="s">
        <v>956</v>
      </c>
      <c r="G133" s="511" t="s">
        <v>477</v>
      </c>
      <c r="H133" s="511" t="s">
        <v>957</v>
      </c>
      <c r="J133" s="511" t="s">
        <v>431</v>
      </c>
    </row>
    <row r="134" spans="1:10" ht="11.25">
      <c r="A134" s="511">
        <v>133</v>
      </c>
      <c r="B134" s="511" t="s">
        <v>425</v>
      </c>
      <c r="C134" s="511" t="s">
        <v>32</v>
      </c>
      <c r="D134" s="511" t="s">
        <v>958</v>
      </c>
      <c r="E134" s="511" t="s">
        <v>959</v>
      </c>
      <c r="F134" s="511" t="s">
        <v>960</v>
      </c>
      <c r="G134" s="511" t="s">
        <v>435</v>
      </c>
      <c r="H134" s="511" t="s">
        <v>961</v>
      </c>
      <c r="J134" s="511" t="s">
        <v>431</v>
      </c>
    </row>
    <row r="135" spans="1:10" ht="11.25">
      <c r="A135" s="511">
        <v>134</v>
      </c>
      <c r="B135" s="511" t="s">
        <v>425</v>
      </c>
      <c r="C135" s="511" t="s">
        <v>32</v>
      </c>
      <c r="D135" s="511" t="s">
        <v>962</v>
      </c>
      <c r="E135" s="511" t="s">
        <v>963</v>
      </c>
      <c r="F135" s="511" t="s">
        <v>964</v>
      </c>
      <c r="G135" s="511" t="s">
        <v>965</v>
      </c>
      <c r="J135" s="511" t="s">
        <v>431</v>
      </c>
    </row>
    <row r="136" spans="1:10" ht="11.25">
      <c r="A136" s="511">
        <v>135</v>
      </c>
      <c r="B136" s="511" t="s">
        <v>425</v>
      </c>
      <c r="C136" s="511" t="s">
        <v>32</v>
      </c>
      <c r="D136" s="511" t="s">
        <v>966</v>
      </c>
      <c r="E136" s="511" t="s">
        <v>967</v>
      </c>
      <c r="F136" s="511" t="s">
        <v>968</v>
      </c>
      <c r="G136" s="511" t="s">
        <v>561</v>
      </c>
      <c r="H136" s="511" t="s">
        <v>969</v>
      </c>
      <c r="J136" s="511" t="s">
        <v>431</v>
      </c>
    </row>
    <row r="137" spans="1:10" ht="11.25">
      <c r="A137" s="511">
        <v>136</v>
      </c>
      <c r="B137" s="511" t="s">
        <v>425</v>
      </c>
      <c r="C137" s="511" t="s">
        <v>32</v>
      </c>
      <c r="D137" s="511" t="s">
        <v>970</v>
      </c>
      <c r="E137" s="511" t="s">
        <v>971</v>
      </c>
      <c r="F137" s="511" t="s">
        <v>972</v>
      </c>
      <c r="G137" s="511" t="s">
        <v>703</v>
      </c>
      <c r="H137" s="511" t="s">
        <v>973</v>
      </c>
      <c r="J137" s="511" t="s">
        <v>431</v>
      </c>
    </row>
    <row r="138" spans="1:10" ht="11.25">
      <c r="A138" s="511">
        <v>137</v>
      </c>
      <c r="B138" s="511" t="s">
        <v>425</v>
      </c>
      <c r="C138" s="511" t="s">
        <v>32</v>
      </c>
      <c r="D138" s="511" t="s">
        <v>974</v>
      </c>
      <c r="E138" s="511" t="s">
        <v>975</v>
      </c>
      <c r="F138" s="511" t="s">
        <v>976</v>
      </c>
      <c r="G138" s="511" t="s">
        <v>933</v>
      </c>
      <c r="H138" s="511" t="s">
        <v>977</v>
      </c>
      <c r="J138" s="511" t="s">
        <v>431</v>
      </c>
    </row>
    <row r="139" spans="1:10" ht="11.25">
      <c r="A139" s="511">
        <v>138</v>
      </c>
      <c r="B139" s="511" t="s">
        <v>425</v>
      </c>
      <c r="C139" s="511" t="s">
        <v>32</v>
      </c>
      <c r="D139" s="511" t="s">
        <v>978</v>
      </c>
      <c r="E139" s="511" t="s">
        <v>979</v>
      </c>
      <c r="F139" s="511" t="s">
        <v>980</v>
      </c>
      <c r="G139" s="511" t="s">
        <v>786</v>
      </c>
      <c r="H139" s="511" t="s">
        <v>981</v>
      </c>
      <c r="J139" s="511" t="s">
        <v>431</v>
      </c>
    </row>
    <row r="140" spans="1:10" ht="11.25">
      <c r="A140" s="511">
        <v>139</v>
      </c>
      <c r="B140" s="511" t="s">
        <v>425</v>
      </c>
      <c r="C140" s="511" t="s">
        <v>32</v>
      </c>
      <c r="D140" s="511" t="s">
        <v>982</v>
      </c>
      <c r="E140" s="511" t="s">
        <v>983</v>
      </c>
      <c r="F140" s="511" t="s">
        <v>984</v>
      </c>
      <c r="G140" s="511" t="s">
        <v>514</v>
      </c>
      <c r="J140" s="511" t="s">
        <v>431</v>
      </c>
    </row>
    <row r="141" spans="1:10" ht="11.25">
      <c r="A141" s="511">
        <v>140</v>
      </c>
      <c r="B141" s="511" t="s">
        <v>425</v>
      </c>
      <c r="C141" s="511" t="s">
        <v>32</v>
      </c>
      <c r="D141" s="511" t="s">
        <v>985</v>
      </c>
      <c r="E141" s="511" t="s">
        <v>986</v>
      </c>
      <c r="F141" s="511" t="s">
        <v>987</v>
      </c>
      <c r="G141" s="511" t="s">
        <v>576</v>
      </c>
      <c r="H141" s="511" t="s">
        <v>988</v>
      </c>
      <c r="J141" s="511" t="s">
        <v>431</v>
      </c>
    </row>
    <row r="142" spans="1:10" ht="11.25">
      <c r="A142" s="511">
        <v>141</v>
      </c>
      <c r="B142" s="511" t="s">
        <v>425</v>
      </c>
      <c r="C142" s="511" t="s">
        <v>32</v>
      </c>
      <c r="D142" s="511" t="s">
        <v>989</v>
      </c>
      <c r="E142" s="511" t="s">
        <v>990</v>
      </c>
      <c r="F142" s="511" t="s">
        <v>991</v>
      </c>
      <c r="G142" s="511" t="s">
        <v>933</v>
      </c>
      <c r="H142" s="511" t="s">
        <v>992</v>
      </c>
      <c r="J142" s="511" t="s">
        <v>431</v>
      </c>
    </row>
    <row r="143" spans="1:10" ht="11.25">
      <c r="A143" s="511">
        <v>142</v>
      </c>
      <c r="B143" s="511" t="s">
        <v>425</v>
      </c>
      <c r="C143" s="511" t="s">
        <v>32</v>
      </c>
      <c r="D143" s="511" t="s">
        <v>993</v>
      </c>
      <c r="E143" s="511" t="s">
        <v>994</v>
      </c>
      <c r="F143" s="511" t="s">
        <v>995</v>
      </c>
      <c r="G143" s="511" t="s">
        <v>622</v>
      </c>
      <c r="H143" s="511" t="s">
        <v>623</v>
      </c>
      <c r="J143" s="511" t="s">
        <v>431</v>
      </c>
    </row>
    <row r="144" spans="1:10" ht="11.25">
      <c r="A144" s="511">
        <v>143</v>
      </c>
      <c r="B144" s="511" t="s">
        <v>425</v>
      </c>
      <c r="C144" s="511" t="s">
        <v>32</v>
      </c>
      <c r="D144" s="511" t="s">
        <v>996</v>
      </c>
      <c r="E144" s="511" t="s">
        <v>997</v>
      </c>
      <c r="F144" s="511" t="s">
        <v>998</v>
      </c>
      <c r="G144" s="511" t="s">
        <v>933</v>
      </c>
      <c r="H144" s="511" t="s">
        <v>999</v>
      </c>
      <c r="J144" s="511" t="s">
        <v>431</v>
      </c>
    </row>
    <row r="145" spans="1:10" ht="11.25">
      <c r="A145" s="511">
        <v>144</v>
      </c>
      <c r="B145" s="511" t="s">
        <v>425</v>
      </c>
      <c r="C145" s="511" t="s">
        <v>32</v>
      </c>
      <c r="D145" s="511" t="s">
        <v>1000</v>
      </c>
      <c r="E145" s="511" t="s">
        <v>1001</v>
      </c>
      <c r="F145" s="511" t="s">
        <v>1002</v>
      </c>
      <c r="G145" s="511" t="s">
        <v>1003</v>
      </c>
      <c r="H145" s="511" t="s">
        <v>1004</v>
      </c>
      <c r="J145" s="511" t="s">
        <v>431</v>
      </c>
    </row>
    <row r="146" spans="1:10" ht="11.25">
      <c r="A146" s="511">
        <v>145</v>
      </c>
      <c r="B146" s="511" t="s">
        <v>425</v>
      </c>
      <c r="C146" s="511" t="s">
        <v>32</v>
      </c>
      <c r="D146" s="511" t="s">
        <v>1005</v>
      </c>
      <c r="E146" s="511" t="s">
        <v>1006</v>
      </c>
      <c r="F146" s="511" t="s">
        <v>1007</v>
      </c>
      <c r="G146" s="511" t="s">
        <v>1008</v>
      </c>
      <c r="H146" s="511" t="s">
        <v>1009</v>
      </c>
      <c r="J146" s="511" t="s">
        <v>431</v>
      </c>
    </row>
    <row r="147" spans="1:10" ht="11.25">
      <c r="A147" s="511">
        <v>146</v>
      </c>
      <c r="B147" s="511" t="s">
        <v>425</v>
      </c>
      <c r="C147" s="511" t="s">
        <v>32</v>
      </c>
      <c r="D147" s="511" t="s">
        <v>1010</v>
      </c>
      <c r="E147" s="511" t="s">
        <v>1011</v>
      </c>
      <c r="F147" s="511" t="s">
        <v>1012</v>
      </c>
      <c r="G147" s="511" t="s">
        <v>933</v>
      </c>
      <c r="H147" s="511" t="s">
        <v>1013</v>
      </c>
      <c r="J147" s="511" t="s">
        <v>431</v>
      </c>
    </row>
    <row r="148" spans="1:10" ht="11.25">
      <c r="A148" s="511">
        <v>147</v>
      </c>
      <c r="B148" s="511" t="s">
        <v>425</v>
      </c>
      <c r="C148" s="511" t="s">
        <v>32</v>
      </c>
      <c r="D148" s="511" t="s">
        <v>1014</v>
      </c>
      <c r="E148" s="511" t="s">
        <v>1015</v>
      </c>
      <c r="F148" s="511" t="s">
        <v>1016</v>
      </c>
      <c r="G148" s="511" t="s">
        <v>622</v>
      </c>
      <c r="H148" s="511" t="s">
        <v>1017</v>
      </c>
      <c r="J148" s="511" t="s">
        <v>431</v>
      </c>
    </row>
    <row r="149" spans="1:10" ht="11.25">
      <c r="A149" s="511">
        <v>148</v>
      </c>
      <c r="B149" s="511" t="s">
        <v>425</v>
      </c>
      <c r="C149" s="511" t="s">
        <v>32</v>
      </c>
      <c r="D149" s="511" t="s">
        <v>1018</v>
      </c>
      <c r="E149" s="511" t="s">
        <v>1019</v>
      </c>
      <c r="F149" s="511" t="s">
        <v>1020</v>
      </c>
      <c r="G149" s="511" t="s">
        <v>1021</v>
      </c>
      <c r="H149" s="511" t="s">
        <v>1022</v>
      </c>
      <c r="J149" s="511" t="s">
        <v>431</v>
      </c>
    </row>
    <row r="150" spans="1:10" ht="11.25">
      <c r="A150" s="511">
        <v>149</v>
      </c>
      <c r="B150" s="511" t="s">
        <v>425</v>
      </c>
      <c r="C150" s="511" t="s">
        <v>32</v>
      </c>
      <c r="D150" s="511" t="s">
        <v>1023</v>
      </c>
      <c r="E150" s="511" t="s">
        <v>1024</v>
      </c>
      <c r="F150" s="511" t="s">
        <v>1025</v>
      </c>
      <c r="G150" s="511" t="s">
        <v>1003</v>
      </c>
      <c r="H150" s="511" t="s">
        <v>1026</v>
      </c>
      <c r="J150" s="511" t="s">
        <v>431</v>
      </c>
    </row>
    <row r="151" spans="1:10" ht="11.25">
      <c r="A151" s="511">
        <v>150</v>
      </c>
      <c r="B151" s="511" t="s">
        <v>425</v>
      </c>
      <c r="C151" s="511" t="s">
        <v>32</v>
      </c>
      <c r="D151" s="511" t="s">
        <v>1027</v>
      </c>
      <c r="E151" s="511" t="s">
        <v>1028</v>
      </c>
      <c r="F151" s="511" t="s">
        <v>1029</v>
      </c>
      <c r="G151" s="511" t="s">
        <v>463</v>
      </c>
      <c r="J151" s="511" t="s">
        <v>431</v>
      </c>
    </row>
    <row r="152" spans="1:10" ht="11.25">
      <c r="A152" s="511">
        <v>151</v>
      </c>
      <c r="B152" s="511" t="s">
        <v>425</v>
      </c>
      <c r="C152" s="511" t="s">
        <v>32</v>
      </c>
      <c r="D152" s="511" t="s">
        <v>1030</v>
      </c>
      <c r="E152" s="511" t="s">
        <v>1031</v>
      </c>
      <c r="F152" s="511" t="s">
        <v>1032</v>
      </c>
      <c r="G152" s="511" t="s">
        <v>463</v>
      </c>
      <c r="J152" s="511" t="s">
        <v>431</v>
      </c>
    </row>
    <row r="153" spans="1:10" ht="11.25">
      <c r="A153" s="511">
        <v>152</v>
      </c>
      <c r="B153" s="511" t="s">
        <v>425</v>
      </c>
      <c r="C153" s="511" t="s">
        <v>32</v>
      </c>
      <c r="D153" s="511" t="s">
        <v>1033</v>
      </c>
      <c r="E153" s="511" t="s">
        <v>1034</v>
      </c>
      <c r="F153" s="511" t="s">
        <v>1035</v>
      </c>
      <c r="G153" s="511" t="s">
        <v>463</v>
      </c>
      <c r="J153" s="511" t="s">
        <v>431</v>
      </c>
    </row>
    <row r="154" spans="1:10" ht="11.25">
      <c r="A154" s="511">
        <v>153</v>
      </c>
      <c r="B154" s="511" t="s">
        <v>425</v>
      </c>
      <c r="C154" s="511" t="s">
        <v>32</v>
      </c>
      <c r="D154" s="511" t="s">
        <v>1036</v>
      </c>
      <c r="E154" s="511" t="s">
        <v>1037</v>
      </c>
      <c r="F154" s="511" t="s">
        <v>1038</v>
      </c>
      <c r="G154" s="511" t="s">
        <v>463</v>
      </c>
      <c r="J154" s="511" t="s">
        <v>431</v>
      </c>
    </row>
    <row r="155" spans="1:10" ht="11.25">
      <c r="A155" s="511">
        <v>154</v>
      </c>
      <c r="B155" s="511" t="s">
        <v>425</v>
      </c>
      <c r="C155" s="511" t="s">
        <v>32</v>
      </c>
      <c r="D155" s="511" t="s">
        <v>1039</v>
      </c>
      <c r="E155" s="511" t="s">
        <v>1040</v>
      </c>
      <c r="F155" s="511" t="s">
        <v>1041</v>
      </c>
      <c r="G155" s="511" t="s">
        <v>491</v>
      </c>
      <c r="H155" s="511" t="s">
        <v>1042</v>
      </c>
      <c r="J155" s="511" t="s">
        <v>431</v>
      </c>
    </row>
    <row r="156" spans="1:10" ht="11.25">
      <c r="A156" s="511">
        <v>155</v>
      </c>
      <c r="B156" s="511" t="s">
        <v>425</v>
      </c>
      <c r="C156" s="511" t="s">
        <v>32</v>
      </c>
      <c r="D156" s="511" t="s">
        <v>1043</v>
      </c>
      <c r="E156" s="511" t="s">
        <v>1044</v>
      </c>
      <c r="F156" s="511" t="s">
        <v>1045</v>
      </c>
      <c r="G156" s="511" t="s">
        <v>1008</v>
      </c>
      <c r="H156" s="511" t="s">
        <v>1046</v>
      </c>
      <c r="J156" s="511" t="s">
        <v>431</v>
      </c>
    </row>
    <row r="157" spans="1:10" ht="11.25">
      <c r="A157" s="511">
        <v>156</v>
      </c>
      <c r="B157" s="511" t="s">
        <v>425</v>
      </c>
      <c r="C157" s="511" t="s">
        <v>32</v>
      </c>
      <c r="D157" s="511" t="s">
        <v>1047</v>
      </c>
      <c r="E157" s="511" t="s">
        <v>1048</v>
      </c>
      <c r="F157" s="511" t="s">
        <v>1049</v>
      </c>
      <c r="G157" s="511" t="s">
        <v>708</v>
      </c>
      <c r="H157" s="511" t="s">
        <v>1050</v>
      </c>
      <c r="J157" s="511" t="s">
        <v>431</v>
      </c>
    </row>
    <row r="158" spans="1:10" ht="11.25">
      <c r="A158" s="511">
        <v>157</v>
      </c>
      <c r="B158" s="511" t="s">
        <v>425</v>
      </c>
      <c r="C158" s="511" t="s">
        <v>32</v>
      </c>
      <c r="D158" s="511" t="s">
        <v>1051</v>
      </c>
      <c r="E158" s="511" t="s">
        <v>1052</v>
      </c>
      <c r="F158" s="511" t="s">
        <v>1053</v>
      </c>
      <c r="G158" s="511" t="s">
        <v>933</v>
      </c>
      <c r="H158" s="511" t="s">
        <v>1054</v>
      </c>
      <c r="J158" s="511" t="s">
        <v>431</v>
      </c>
    </row>
    <row r="159" spans="1:10" ht="11.25">
      <c r="A159" s="511">
        <v>158</v>
      </c>
      <c r="B159" s="511" t="s">
        <v>425</v>
      </c>
      <c r="C159" s="511" t="s">
        <v>32</v>
      </c>
      <c r="D159" s="511" t="s">
        <v>1055</v>
      </c>
      <c r="E159" s="511" t="s">
        <v>1056</v>
      </c>
      <c r="F159" s="511" t="s">
        <v>1057</v>
      </c>
      <c r="G159" s="511" t="s">
        <v>708</v>
      </c>
      <c r="H159" s="511" t="s">
        <v>1058</v>
      </c>
      <c r="J159" s="511" t="s">
        <v>431</v>
      </c>
    </row>
    <row r="160" spans="1:10" ht="11.25">
      <c r="A160" s="511">
        <v>159</v>
      </c>
      <c r="B160" s="511" t="s">
        <v>425</v>
      </c>
      <c r="C160" s="511" t="s">
        <v>32</v>
      </c>
      <c r="D160" s="511" t="s">
        <v>1059</v>
      </c>
      <c r="E160" s="511" t="s">
        <v>1060</v>
      </c>
      <c r="F160" s="511" t="s">
        <v>1061</v>
      </c>
      <c r="G160" s="511" t="s">
        <v>952</v>
      </c>
      <c r="H160" s="511" t="s">
        <v>1062</v>
      </c>
      <c r="J160" s="511" t="s">
        <v>431</v>
      </c>
    </row>
    <row r="161" spans="1:10" ht="11.25">
      <c r="A161" s="511">
        <v>160</v>
      </c>
      <c r="B161" s="511" t="s">
        <v>425</v>
      </c>
      <c r="C161" s="511" t="s">
        <v>32</v>
      </c>
      <c r="D161" s="511" t="s">
        <v>1063</v>
      </c>
      <c r="E161" s="511" t="s">
        <v>1064</v>
      </c>
      <c r="F161" s="511" t="s">
        <v>1065</v>
      </c>
      <c r="G161" s="511" t="s">
        <v>846</v>
      </c>
      <c r="J161" s="511" t="s">
        <v>431</v>
      </c>
    </row>
    <row r="162" spans="1:10" ht="11.25">
      <c r="A162" s="511">
        <v>161</v>
      </c>
      <c r="B162" s="511" t="s">
        <v>425</v>
      </c>
      <c r="C162" s="511" t="s">
        <v>32</v>
      </c>
      <c r="D162" s="511" t="s">
        <v>1066</v>
      </c>
      <c r="E162" s="511" t="s">
        <v>1067</v>
      </c>
      <c r="F162" s="511" t="s">
        <v>1068</v>
      </c>
      <c r="G162" s="511" t="s">
        <v>514</v>
      </c>
      <c r="H162" s="511" t="s">
        <v>1069</v>
      </c>
      <c r="J162" s="511" t="s">
        <v>431</v>
      </c>
    </row>
    <row r="163" spans="1:10" ht="11.25">
      <c r="A163" s="511">
        <v>162</v>
      </c>
      <c r="B163" s="511" t="s">
        <v>425</v>
      </c>
      <c r="C163" s="511" t="s">
        <v>32</v>
      </c>
      <c r="D163" s="511" t="s">
        <v>1070</v>
      </c>
      <c r="E163" s="511" t="s">
        <v>1071</v>
      </c>
      <c r="F163" s="511" t="s">
        <v>1072</v>
      </c>
      <c r="G163" s="511" t="s">
        <v>1073</v>
      </c>
      <c r="J163" s="511" t="s">
        <v>431</v>
      </c>
    </row>
    <row r="164" spans="1:10" ht="11.25">
      <c r="A164" s="511">
        <v>163</v>
      </c>
      <c r="B164" s="511" t="s">
        <v>425</v>
      </c>
      <c r="C164" s="511" t="s">
        <v>32</v>
      </c>
      <c r="D164" s="511" t="s">
        <v>1074</v>
      </c>
      <c r="E164" s="511" t="s">
        <v>1075</v>
      </c>
      <c r="F164" s="511" t="s">
        <v>1076</v>
      </c>
      <c r="G164" s="511" t="s">
        <v>1077</v>
      </c>
      <c r="H164" s="511" t="s">
        <v>1078</v>
      </c>
      <c r="J164" s="511" t="s">
        <v>431</v>
      </c>
    </row>
    <row r="165" spans="1:10" ht="11.25">
      <c r="A165" s="511">
        <v>164</v>
      </c>
      <c r="B165" s="511" t="s">
        <v>425</v>
      </c>
      <c r="C165" s="511" t="s">
        <v>32</v>
      </c>
      <c r="D165" s="511" t="s">
        <v>1079</v>
      </c>
      <c r="E165" s="511" t="s">
        <v>1080</v>
      </c>
      <c r="F165" s="511" t="s">
        <v>1081</v>
      </c>
      <c r="G165" s="511" t="s">
        <v>872</v>
      </c>
      <c r="H165" s="511" t="s">
        <v>1082</v>
      </c>
      <c r="J165" s="511" t="s">
        <v>431</v>
      </c>
    </row>
    <row r="166" spans="1:10" ht="11.25">
      <c r="A166" s="511">
        <v>165</v>
      </c>
      <c r="B166" s="511" t="s">
        <v>425</v>
      </c>
      <c r="C166" s="511" t="s">
        <v>32</v>
      </c>
      <c r="D166" s="511" t="s">
        <v>1083</v>
      </c>
      <c r="E166" s="511" t="s">
        <v>1084</v>
      </c>
      <c r="F166" s="511" t="s">
        <v>1085</v>
      </c>
      <c r="G166" s="511" t="s">
        <v>933</v>
      </c>
      <c r="H166" s="511" t="s">
        <v>1086</v>
      </c>
      <c r="J166" s="511" t="s">
        <v>431</v>
      </c>
    </row>
    <row r="167" spans="1:10" ht="11.25">
      <c r="A167" s="511">
        <v>166</v>
      </c>
      <c r="B167" s="511" t="s">
        <v>425</v>
      </c>
      <c r="C167" s="511" t="s">
        <v>32</v>
      </c>
      <c r="D167" s="511" t="s">
        <v>1087</v>
      </c>
      <c r="E167" s="511" t="s">
        <v>1088</v>
      </c>
      <c r="F167" s="511" t="s">
        <v>1089</v>
      </c>
      <c r="G167" s="511" t="s">
        <v>872</v>
      </c>
      <c r="H167" s="511" t="s">
        <v>1090</v>
      </c>
      <c r="J167" s="511" t="s">
        <v>431</v>
      </c>
    </row>
    <row r="168" spans="1:10" ht="11.25">
      <c r="A168" s="511">
        <v>167</v>
      </c>
      <c r="B168" s="511" t="s">
        <v>425</v>
      </c>
      <c r="C168" s="511" t="s">
        <v>32</v>
      </c>
      <c r="D168" s="511" t="s">
        <v>1091</v>
      </c>
      <c r="E168" s="511" t="s">
        <v>1092</v>
      </c>
      <c r="F168" s="511" t="s">
        <v>1093</v>
      </c>
      <c r="G168" s="511" t="s">
        <v>1094</v>
      </c>
      <c r="H168" s="511" t="s">
        <v>1095</v>
      </c>
      <c r="J168" s="511" t="s">
        <v>431</v>
      </c>
    </row>
    <row r="169" spans="1:10" ht="11.25">
      <c r="A169" s="511">
        <v>168</v>
      </c>
      <c r="B169" s="511" t="s">
        <v>425</v>
      </c>
      <c r="C169" s="511" t="s">
        <v>32</v>
      </c>
      <c r="D169" s="511" t="s">
        <v>1096</v>
      </c>
      <c r="E169" s="511" t="s">
        <v>1097</v>
      </c>
      <c r="F169" s="511" t="s">
        <v>1098</v>
      </c>
      <c r="G169" s="511" t="s">
        <v>453</v>
      </c>
      <c r="J169" s="511" t="s">
        <v>431</v>
      </c>
    </row>
    <row r="170" spans="1:10" ht="11.25">
      <c r="A170" s="511">
        <v>169</v>
      </c>
      <c r="B170" s="511" t="s">
        <v>425</v>
      </c>
      <c r="C170" s="511" t="s">
        <v>32</v>
      </c>
      <c r="D170" s="511" t="s">
        <v>1099</v>
      </c>
      <c r="E170" s="511" t="s">
        <v>1100</v>
      </c>
      <c r="F170" s="511" t="s">
        <v>1101</v>
      </c>
      <c r="G170" s="511" t="s">
        <v>1003</v>
      </c>
      <c r="J170" s="511" t="s">
        <v>431</v>
      </c>
    </row>
    <row r="171" spans="1:10" ht="11.25">
      <c r="A171" s="511">
        <v>170</v>
      </c>
      <c r="B171" s="511" t="s">
        <v>425</v>
      </c>
      <c r="C171" s="511" t="s">
        <v>32</v>
      </c>
      <c r="D171" s="511" t="s">
        <v>1102</v>
      </c>
      <c r="E171" s="511" t="s">
        <v>1103</v>
      </c>
      <c r="F171" s="511" t="s">
        <v>1104</v>
      </c>
      <c r="G171" s="511" t="s">
        <v>1003</v>
      </c>
      <c r="H171" s="511" t="s">
        <v>1105</v>
      </c>
      <c r="J171" s="511" t="s">
        <v>431</v>
      </c>
    </row>
    <row r="172" spans="1:10" ht="11.25">
      <c r="A172" s="511">
        <v>171</v>
      </c>
      <c r="B172" s="511" t="s">
        <v>425</v>
      </c>
      <c r="C172" s="511" t="s">
        <v>32</v>
      </c>
      <c r="D172" s="511" t="s">
        <v>1106</v>
      </c>
      <c r="E172" s="511" t="s">
        <v>1107</v>
      </c>
      <c r="F172" s="511" t="s">
        <v>1108</v>
      </c>
      <c r="G172" s="511" t="s">
        <v>453</v>
      </c>
      <c r="H172" s="511" t="s">
        <v>1109</v>
      </c>
      <c r="J172" s="511" t="s">
        <v>431</v>
      </c>
    </row>
    <row r="173" spans="1:10" ht="11.25">
      <c r="A173" s="511">
        <v>172</v>
      </c>
      <c r="B173" s="511" t="s">
        <v>425</v>
      </c>
      <c r="C173" s="511" t="s">
        <v>32</v>
      </c>
      <c r="D173" s="511" t="s">
        <v>1110</v>
      </c>
      <c r="E173" s="511" t="s">
        <v>1111</v>
      </c>
      <c r="F173" s="511" t="s">
        <v>1112</v>
      </c>
      <c r="G173" s="511" t="s">
        <v>576</v>
      </c>
      <c r="H173" s="511" t="s">
        <v>1113</v>
      </c>
      <c r="J173" s="511" t="s">
        <v>431</v>
      </c>
    </row>
    <row r="174" spans="1:10" ht="11.25">
      <c r="A174" s="511">
        <v>173</v>
      </c>
      <c r="B174" s="511" t="s">
        <v>425</v>
      </c>
      <c r="C174" s="511" t="s">
        <v>32</v>
      </c>
      <c r="D174" s="511" t="s">
        <v>1114</v>
      </c>
      <c r="E174" s="511" t="s">
        <v>1115</v>
      </c>
      <c r="F174" s="511" t="s">
        <v>1116</v>
      </c>
      <c r="G174" s="511" t="s">
        <v>514</v>
      </c>
      <c r="J174" s="511" t="s">
        <v>431</v>
      </c>
    </row>
    <row r="175" spans="1:10" ht="11.25">
      <c r="A175" s="511">
        <v>174</v>
      </c>
      <c r="B175" s="511" t="s">
        <v>425</v>
      </c>
      <c r="C175" s="511" t="s">
        <v>32</v>
      </c>
      <c r="D175" s="511" t="s">
        <v>1117</v>
      </c>
      <c r="E175" s="511" t="s">
        <v>1118</v>
      </c>
      <c r="F175" s="511" t="s">
        <v>1119</v>
      </c>
      <c r="G175" s="511" t="s">
        <v>703</v>
      </c>
      <c r="H175" s="511" t="s">
        <v>1120</v>
      </c>
      <c r="J175" s="511" t="s">
        <v>431</v>
      </c>
    </row>
    <row r="176" spans="1:10" ht="11.25">
      <c r="A176" s="511">
        <v>175</v>
      </c>
      <c r="B176" s="511" t="s">
        <v>425</v>
      </c>
      <c r="C176" s="511" t="s">
        <v>32</v>
      </c>
      <c r="D176" s="511" t="s">
        <v>1121</v>
      </c>
      <c r="E176" s="511" t="s">
        <v>1122</v>
      </c>
      <c r="F176" s="511" t="s">
        <v>1123</v>
      </c>
      <c r="G176" s="511" t="s">
        <v>933</v>
      </c>
      <c r="H176" s="511" t="s">
        <v>1124</v>
      </c>
      <c r="J176" s="511" t="s">
        <v>431</v>
      </c>
    </row>
    <row r="177" spans="1:10" ht="11.25">
      <c r="A177" s="511">
        <v>176</v>
      </c>
      <c r="B177" s="511" t="s">
        <v>425</v>
      </c>
      <c r="C177" s="511" t="s">
        <v>32</v>
      </c>
      <c r="D177" s="511" t="s">
        <v>1125</v>
      </c>
      <c r="E177" s="511" t="s">
        <v>1126</v>
      </c>
      <c r="F177" s="511" t="s">
        <v>1127</v>
      </c>
      <c r="G177" s="511" t="s">
        <v>585</v>
      </c>
      <c r="H177" s="511" t="s">
        <v>1128</v>
      </c>
      <c r="J177" s="511" t="s">
        <v>431</v>
      </c>
    </row>
    <row r="178" spans="1:10" ht="11.25">
      <c r="A178" s="511">
        <v>177</v>
      </c>
      <c r="B178" s="511" t="s">
        <v>425</v>
      </c>
      <c r="C178" s="511" t="s">
        <v>32</v>
      </c>
      <c r="D178" s="511" t="s">
        <v>1129</v>
      </c>
      <c r="E178" s="511" t="s">
        <v>1130</v>
      </c>
      <c r="F178" s="511" t="s">
        <v>1131</v>
      </c>
      <c r="G178" s="511" t="s">
        <v>933</v>
      </c>
      <c r="H178" s="511" t="s">
        <v>1132</v>
      </c>
      <c r="J178" s="511" t="s">
        <v>431</v>
      </c>
    </row>
    <row r="179" spans="1:10" ht="11.25">
      <c r="A179" s="511">
        <v>178</v>
      </c>
      <c r="B179" s="511" t="s">
        <v>425</v>
      </c>
      <c r="C179" s="511" t="s">
        <v>32</v>
      </c>
      <c r="D179" s="511" t="s">
        <v>1133</v>
      </c>
      <c r="E179" s="511" t="s">
        <v>1134</v>
      </c>
      <c r="F179" s="511" t="s">
        <v>1135</v>
      </c>
      <c r="G179" s="511" t="s">
        <v>585</v>
      </c>
      <c r="H179" s="511" t="s">
        <v>1136</v>
      </c>
      <c r="J179" s="511" t="s">
        <v>431</v>
      </c>
    </row>
    <row r="180" spans="1:10" ht="11.25">
      <c r="A180" s="511">
        <v>179</v>
      </c>
      <c r="B180" s="511" t="s">
        <v>425</v>
      </c>
      <c r="C180" s="511" t="s">
        <v>32</v>
      </c>
      <c r="D180" s="511" t="s">
        <v>1137</v>
      </c>
      <c r="E180" s="511" t="s">
        <v>1138</v>
      </c>
      <c r="F180" s="511" t="s">
        <v>1139</v>
      </c>
      <c r="G180" s="511" t="s">
        <v>585</v>
      </c>
      <c r="H180" s="511" t="s">
        <v>1140</v>
      </c>
      <c r="J180" s="511" t="s">
        <v>431</v>
      </c>
    </row>
    <row r="181" spans="1:10" ht="11.25">
      <c r="A181" s="511">
        <v>180</v>
      </c>
      <c r="B181" s="511" t="s">
        <v>425</v>
      </c>
      <c r="C181" s="511" t="s">
        <v>32</v>
      </c>
      <c r="D181" s="511" t="s">
        <v>1141</v>
      </c>
      <c r="E181" s="511" t="s">
        <v>1142</v>
      </c>
      <c r="F181" s="511" t="s">
        <v>1143</v>
      </c>
      <c r="G181" s="511" t="s">
        <v>1021</v>
      </c>
      <c r="H181" s="511" t="s">
        <v>1095</v>
      </c>
      <c r="J181" s="511" t="s">
        <v>431</v>
      </c>
    </row>
    <row r="182" spans="1:10" ht="11.25">
      <c r="A182" s="511">
        <v>181</v>
      </c>
      <c r="B182" s="511" t="s">
        <v>425</v>
      </c>
      <c r="C182" s="511" t="s">
        <v>32</v>
      </c>
      <c r="D182" s="511" t="s">
        <v>1144</v>
      </c>
      <c r="E182" s="511" t="s">
        <v>1145</v>
      </c>
      <c r="F182" s="511" t="s">
        <v>1146</v>
      </c>
      <c r="G182" s="511" t="s">
        <v>933</v>
      </c>
      <c r="H182" s="511" t="s">
        <v>1147</v>
      </c>
      <c r="J182" s="511" t="s">
        <v>431</v>
      </c>
    </row>
    <row r="183" spans="1:10" ht="11.25">
      <c r="A183" s="511">
        <v>182</v>
      </c>
      <c r="B183" s="511" t="s">
        <v>425</v>
      </c>
      <c r="C183" s="511" t="s">
        <v>32</v>
      </c>
      <c r="D183" s="511" t="s">
        <v>1148</v>
      </c>
      <c r="E183" s="511" t="s">
        <v>1149</v>
      </c>
      <c r="F183" s="511" t="s">
        <v>1150</v>
      </c>
      <c r="G183" s="511" t="s">
        <v>872</v>
      </c>
      <c r="H183" s="511" t="s">
        <v>1151</v>
      </c>
      <c r="J183" s="511" t="s">
        <v>431</v>
      </c>
    </row>
    <row r="184" spans="1:10" ht="11.25">
      <c r="A184" s="511">
        <v>183</v>
      </c>
      <c r="B184" s="511" t="s">
        <v>425</v>
      </c>
      <c r="C184" s="511" t="s">
        <v>32</v>
      </c>
      <c r="D184" s="511" t="s">
        <v>1152</v>
      </c>
      <c r="E184" s="511" t="s">
        <v>1153</v>
      </c>
      <c r="F184" s="511" t="s">
        <v>1154</v>
      </c>
      <c r="G184" s="511" t="s">
        <v>1003</v>
      </c>
      <c r="H184" s="511" t="s">
        <v>1155</v>
      </c>
      <c r="J184" s="511" t="s">
        <v>431</v>
      </c>
    </row>
    <row r="185" spans="1:10" ht="11.25">
      <c r="A185" s="511">
        <v>184</v>
      </c>
      <c r="B185" s="511" t="s">
        <v>425</v>
      </c>
      <c r="C185" s="511" t="s">
        <v>32</v>
      </c>
      <c r="D185" s="511" t="s">
        <v>1156</v>
      </c>
      <c r="E185" s="511" t="s">
        <v>1157</v>
      </c>
      <c r="F185" s="511" t="s">
        <v>1158</v>
      </c>
      <c r="G185" s="511" t="s">
        <v>514</v>
      </c>
      <c r="H185" s="511" t="s">
        <v>1159</v>
      </c>
      <c r="J185" s="511" t="s">
        <v>431</v>
      </c>
    </row>
    <row r="186" spans="1:10" ht="11.25">
      <c r="A186" s="511">
        <v>185</v>
      </c>
      <c r="B186" s="511" t="s">
        <v>425</v>
      </c>
      <c r="C186" s="511" t="s">
        <v>32</v>
      </c>
      <c r="D186" s="511" t="s">
        <v>1160</v>
      </c>
      <c r="E186" s="511" t="s">
        <v>1161</v>
      </c>
      <c r="F186" s="511" t="s">
        <v>1162</v>
      </c>
      <c r="G186" s="511" t="s">
        <v>506</v>
      </c>
      <c r="J186" s="511" t="s">
        <v>431</v>
      </c>
    </row>
    <row r="187" spans="1:10" ht="11.25">
      <c r="A187" s="511">
        <v>186</v>
      </c>
      <c r="B187" s="511" t="s">
        <v>425</v>
      </c>
      <c r="C187" s="511" t="s">
        <v>32</v>
      </c>
      <c r="D187" s="511" t="s">
        <v>1163</v>
      </c>
      <c r="E187" s="511" t="s">
        <v>1164</v>
      </c>
      <c r="F187" s="511" t="s">
        <v>1165</v>
      </c>
      <c r="G187" s="511" t="s">
        <v>506</v>
      </c>
      <c r="J187" s="511" t="s">
        <v>431</v>
      </c>
    </row>
    <row r="188" spans="1:10" ht="11.25">
      <c r="A188" s="511">
        <v>187</v>
      </c>
      <c r="B188" s="511" t="s">
        <v>425</v>
      </c>
      <c r="C188" s="511" t="s">
        <v>32</v>
      </c>
      <c r="D188" s="511" t="s">
        <v>1166</v>
      </c>
      <c r="E188" s="511" t="s">
        <v>1167</v>
      </c>
      <c r="F188" s="511" t="s">
        <v>1168</v>
      </c>
      <c r="G188" s="511" t="s">
        <v>1169</v>
      </c>
      <c r="H188" s="511" t="s">
        <v>1170</v>
      </c>
      <c r="J188" s="511" t="s">
        <v>431</v>
      </c>
    </row>
    <row r="189" spans="1:10" ht="11.25">
      <c r="A189" s="511">
        <v>188</v>
      </c>
      <c r="B189" s="511" t="s">
        <v>425</v>
      </c>
      <c r="C189" s="511" t="s">
        <v>32</v>
      </c>
      <c r="D189" s="511" t="s">
        <v>1171</v>
      </c>
      <c r="E189" s="511" t="s">
        <v>1172</v>
      </c>
      <c r="F189" s="511" t="s">
        <v>1173</v>
      </c>
      <c r="G189" s="511" t="s">
        <v>453</v>
      </c>
      <c r="H189" s="511" t="s">
        <v>1174</v>
      </c>
      <c r="J189" s="511" t="s">
        <v>431</v>
      </c>
    </row>
    <row r="190" spans="1:10" ht="11.25">
      <c r="A190" s="511">
        <v>189</v>
      </c>
      <c r="B190" s="511" t="s">
        <v>425</v>
      </c>
      <c r="C190" s="511" t="s">
        <v>32</v>
      </c>
      <c r="D190" s="511" t="s">
        <v>1175</v>
      </c>
      <c r="E190" s="511" t="s">
        <v>1176</v>
      </c>
      <c r="F190" s="511" t="s">
        <v>1177</v>
      </c>
      <c r="G190" s="511" t="s">
        <v>491</v>
      </c>
      <c r="H190" s="511" t="s">
        <v>1178</v>
      </c>
      <c r="J190" s="511" t="s">
        <v>431</v>
      </c>
    </row>
    <row r="191" spans="1:10" ht="11.25">
      <c r="A191" s="511">
        <v>190</v>
      </c>
      <c r="B191" s="511" t="s">
        <v>425</v>
      </c>
      <c r="C191" s="511" t="s">
        <v>32</v>
      </c>
      <c r="D191" s="511" t="s">
        <v>1179</v>
      </c>
      <c r="E191" s="511" t="s">
        <v>1180</v>
      </c>
      <c r="F191" s="511" t="s">
        <v>1181</v>
      </c>
      <c r="G191" s="511" t="s">
        <v>1077</v>
      </c>
      <c r="H191" s="511" t="s">
        <v>1182</v>
      </c>
      <c r="J191" s="511" t="s">
        <v>431</v>
      </c>
    </row>
    <row r="192" spans="1:10" ht="11.25">
      <c r="A192" s="511">
        <v>191</v>
      </c>
      <c r="B192" s="511" t="s">
        <v>425</v>
      </c>
      <c r="C192" s="511" t="s">
        <v>32</v>
      </c>
      <c r="D192" s="511" t="s">
        <v>1183</v>
      </c>
      <c r="E192" s="511" t="s">
        <v>1184</v>
      </c>
      <c r="F192" s="511" t="s">
        <v>1185</v>
      </c>
      <c r="G192" s="511" t="s">
        <v>872</v>
      </c>
      <c r="H192" s="511" t="s">
        <v>1186</v>
      </c>
      <c r="J192" s="511" t="s">
        <v>431</v>
      </c>
    </row>
    <row r="193" spans="1:10" ht="11.25">
      <c r="A193" s="511">
        <v>192</v>
      </c>
      <c r="B193" s="511" t="s">
        <v>425</v>
      </c>
      <c r="C193" s="511" t="s">
        <v>32</v>
      </c>
      <c r="D193" s="511" t="s">
        <v>1187</v>
      </c>
      <c r="E193" s="511" t="s">
        <v>1188</v>
      </c>
      <c r="F193" s="511" t="s">
        <v>1189</v>
      </c>
      <c r="G193" s="511" t="s">
        <v>514</v>
      </c>
      <c r="J193" s="511" t="s">
        <v>431</v>
      </c>
    </row>
    <row r="194" spans="1:10" ht="11.25">
      <c r="A194" s="511">
        <v>193</v>
      </c>
      <c r="B194" s="511" t="s">
        <v>425</v>
      </c>
      <c r="C194" s="511" t="s">
        <v>32</v>
      </c>
      <c r="D194" s="511" t="s">
        <v>1190</v>
      </c>
      <c r="E194" s="511" t="s">
        <v>1191</v>
      </c>
      <c r="F194" s="511" t="s">
        <v>1192</v>
      </c>
      <c r="G194" s="511" t="s">
        <v>1169</v>
      </c>
      <c r="H194" s="511" t="s">
        <v>1193</v>
      </c>
      <c r="J194" s="511" t="s">
        <v>431</v>
      </c>
    </row>
    <row r="195" spans="1:10" ht="11.25">
      <c r="A195" s="511">
        <v>194</v>
      </c>
      <c r="B195" s="511" t="s">
        <v>425</v>
      </c>
      <c r="C195" s="511" t="s">
        <v>32</v>
      </c>
      <c r="D195" s="511" t="s">
        <v>1194</v>
      </c>
      <c r="E195" s="511" t="s">
        <v>1195</v>
      </c>
      <c r="F195" s="511" t="s">
        <v>1196</v>
      </c>
      <c r="G195" s="511" t="s">
        <v>904</v>
      </c>
      <c r="H195" s="511" t="s">
        <v>1197</v>
      </c>
      <c r="J195" s="511" t="s">
        <v>431</v>
      </c>
    </row>
    <row r="196" spans="1:10" ht="11.25">
      <c r="A196" s="511">
        <v>195</v>
      </c>
      <c r="B196" s="511" t="s">
        <v>425</v>
      </c>
      <c r="C196" s="511" t="s">
        <v>32</v>
      </c>
      <c r="D196" s="511" t="s">
        <v>1198</v>
      </c>
      <c r="E196" s="511" t="s">
        <v>1199</v>
      </c>
      <c r="F196" s="511" t="s">
        <v>1200</v>
      </c>
      <c r="G196" s="511" t="s">
        <v>536</v>
      </c>
      <c r="H196" s="511" t="s">
        <v>1201</v>
      </c>
      <c r="J196" s="511" t="s">
        <v>431</v>
      </c>
    </row>
    <row r="197" spans="1:10" ht="11.25">
      <c r="A197" s="511">
        <v>196</v>
      </c>
      <c r="B197" s="511" t="s">
        <v>425</v>
      </c>
      <c r="C197" s="511" t="s">
        <v>32</v>
      </c>
      <c r="D197" s="511" t="s">
        <v>1202</v>
      </c>
      <c r="E197" s="511" t="s">
        <v>1203</v>
      </c>
      <c r="F197" s="511" t="s">
        <v>1204</v>
      </c>
      <c r="G197" s="511" t="s">
        <v>904</v>
      </c>
      <c r="H197" s="511" t="s">
        <v>1205</v>
      </c>
      <c r="J197" s="511" t="s">
        <v>431</v>
      </c>
    </row>
    <row r="198" spans="1:10" ht="11.25">
      <c r="A198" s="511">
        <v>197</v>
      </c>
      <c r="B198" s="511" t="s">
        <v>425</v>
      </c>
      <c r="C198" s="511" t="s">
        <v>32</v>
      </c>
      <c r="D198" s="511" t="s">
        <v>1206</v>
      </c>
      <c r="E198" s="511" t="s">
        <v>1207</v>
      </c>
      <c r="F198" s="511" t="s">
        <v>1208</v>
      </c>
      <c r="G198" s="511" t="s">
        <v>708</v>
      </c>
      <c r="H198" s="511" t="s">
        <v>1209</v>
      </c>
      <c r="J198" s="511" t="s">
        <v>431</v>
      </c>
    </row>
    <row r="199" spans="1:10" ht="11.25">
      <c r="A199" s="511">
        <v>198</v>
      </c>
      <c r="B199" s="511" t="s">
        <v>425</v>
      </c>
      <c r="C199" s="511" t="s">
        <v>32</v>
      </c>
      <c r="D199" s="511" t="s">
        <v>1210</v>
      </c>
      <c r="E199" s="511" t="s">
        <v>1211</v>
      </c>
      <c r="F199" s="511" t="s">
        <v>1212</v>
      </c>
      <c r="G199" s="511" t="s">
        <v>506</v>
      </c>
      <c r="J199" s="511" t="s">
        <v>431</v>
      </c>
    </row>
    <row r="200" spans="1:10" ht="11.25">
      <c r="A200" s="511">
        <v>199</v>
      </c>
      <c r="B200" s="511" t="s">
        <v>425</v>
      </c>
      <c r="C200" s="511" t="s">
        <v>32</v>
      </c>
      <c r="D200" s="511" t="s">
        <v>1213</v>
      </c>
      <c r="E200" s="511" t="s">
        <v>1214</v>
      </c>
      <c r="F200" s="511" t="s">
        <v>1215</v>
      </c>
      <c r="G200" s="511" t="s">
        <v>872</v>
      </c>
      <c r="H200" s="511" t="s">
        <v>1151</v>
      </c>
      <c r="J200" s="511" t="s">
        <v>431</v>
      </c>
    </row>
    <row r="201" spans="1:10" ht="11.25">
      <c r="A201" s="511">
        <v>200</v>
      </c>
      <c r="B201" s="511" t="s">
        <v>425</v>
      </c>
      <c r="C201" s="511" t="s">
        <v>32</v>
      </c>
      <c r="D201" s="511" t="s">
        <v>1216</v>
      </c>
      <c r="E201" s="511" t="s">
        <v>1217</v>
      </c>
      <c r="F201" s="511" t="s">
        <v>1218</v>
      </c>
      <c r="G201" s="511" t="s">
        <v>1021</v>
      </c>
      <c r="H201" s="511" t="s">
        <v>1219</v>
      </c>
      <c r="J201" s="511" t="s">
        <v>431</v>
      </c>
    </row>
    <row r="202" spans="1:10" ht="11.25">
      <c r="A202" s="511">
        <v>201</v>
      </c>
      <c r="B202" s="511" t="s">
        <v>425</v>
      </c>
      <c r="C202" s="511" t="s">
        <v>32</v>
      </c>
      <c r="D202" s="511" t="s">
        <v>1220</v>
      </c>
      <c r="E202" s="511" t="s">
        <v>1221</v>
      </c>
      <c r="F202" s="511" t="s">
        <v>1222</v>
      </c>
      <c r="G202" s="511" t="s">
        <v>872</v>
      </c>
      <c r="H202" s="511" t="s">
        <v>1223</v>
      </c>
      <c r="J202" s="511" t="s">
        <v>431</v>
      </c>
    </row>
    <row r="203" spans="1:10" ht="11.25">
      <c r="A203" s="511">
        <v>202</v>
      </c>
      <c r="B203" s="511" t="s">
        <v>425</v>
      </c>
      <c r="C203" s="511" t="s">
        <v>32</v>
      </c>
      <c r="D203" s="511" t="s">
        <v>1224</v>
      </c>
      <c r="E203" s="511" t="s">
        <v>1225</v>
      </c>
      <c r="F203" s="511" t="s">
        <v>1226</v>
      </c>
      <c r="G203" s="511" t="s">
        <v>536</v>
      </c>
      <c r="H203" s="511" t="s">
        <v>1227</v>
      </c>
      <c r="J203" s="511" t="s">
        <v>431</v>
      </c>
    </row>
    <row r="204" spans="1:10" ht="11.25">
      <c r="A204" s="511">
        <v>203</v>
      </c>
      <c r="B204" s="511" t="s">
        <v>425</v>
      </c>
      <c r="C204" s="511" t="s">
        <v>32</v>
      </c>
      <c r="D204" s="511" t="s">
        <v>1228</v>
      </c>
      <c r="E204" s="511" t="s">
        <v>1229</v>
      </c>
      <c r="F204" s="511" t="s">
        <v>1230</v>
      </c>
      <c r="G204" s="511" t="s">
        <v>64</v>
      </c>
      <c r="H204" s="511" t="s">
        <v>1231</v>
      </c>
      <c r="J204" s="511" t="s">
        <v>431</v>
      </c>
    </row>
    <row r="205" spans="1:10" ht="11.25">
      <c r="A205" s="511">
        <v>204</v>
      </c>
      <c r="B205" s="511" t="s">
        <v>425</v>
      </c>
      <c r="C205" s="511" t="s">
        <v>32</v>
      </c>
      <c r="D205" s="511" t="s">
        <v>1232</v>
      </c>
      <c r="E205" s="511" t="s">
        <v>1233</v>
      </c>
      <c r="F205" s="511" t="s">
        <v>1234</v>
      </c>
      <c r="G205" s="511" t="s">
        <v>477</v>
      </c>
      <c r="H205" s="511" t="s">
        <v>1147</v>
      </c>
      <c r="J205" s="511" t="s">
        <v>431</v>
      </c>
    </row>
    <row r="206" spans="1:10" ht="11.25">
      <c r="A206" s="511">
        <v>205</v>
      </c>
      <c r="B206" s="511" t="s">
        <v>425</v>
      </c>
      <c r="C206" s="511" t="s">
        <v>32</v>
      </c>
      <c r="D206" s="511" t="s">
        <v>1235</v>
      </c>
      <c r="E206" s="511" t="s">
        <v>1236</v>
      </c>
      <c r="F206" s="511" t="s">
        <v>1237</v>
      </c>
      <c r="G206" s="511" t="s">
        <v>872</v>
      </c>
      <c r="H206" s="511" t="s">
        <v>1238</v>
      </c>
      <c r="J206" s="511" t="s">
        <v>431</v>
      </c>
    </row>
    <row r="207" spans="1:10" ht="11.25">
      <c r="A207" s="511">
        <v>206</v>
      </c>
      <c r="B207" s="511" t="s">
        <v>425</v>
      </c>
      <c r="C207" s="511" t="s">
        <v>32</v>
      </c>
      <c r="D207" s="511" t="s">
        <v>1239</v>
      </c>
      <c r="E207" s="511" t="s">
        <v>1240</v>
      </c>
      <c r="F207" s="511" t="s">
        <v>1241</v>
      </c>
      <c r="G207" s="511" t="s">
        <v>536</v>
      </c>
      <c r="H207" s="511" t="s">
        <v>1242</v>
      </c>
      <c r="J207" s="511" t="s">
        <v>431</v>
      </c>
    </row>
    <row r="208" spans="1:10" ht="11.25">
      <c r="A208" s="511">
        <v>207</v>
      </c>
      <c r="B208" s="511" t="s">
        <v>425</v>
      </c>
      <c r="C208" s="511" t="s">
        <v>32</v>
      </c>
      <c r="D208" s="511" t="s">
        <v>1243</v>
      </c>
      <c r="E208" s="511" t="s">
        <v>1244</v>
      </c>
      <c r="F208" s="511" t="s">
        <v>1245</v>
      </c>
      <c r="G208" s="511" t="s">
        <v>1008</v>
      </c>
      <c r="H208" s="511" t="s">
        <v>1246</v>
      </c>
      <c r="J208" s="511" t="s">
        <v>431</v>
      </c>
    </row>
    <row r="209" spans="1:10" ht="11.25">
      <c r="A209" s="511">
        <v>208</v>
      </c>
      <c r="B209" s="511" t="s">
        <v>425</v>
      </c>
      <c r="C209" s="511" t="s">
        <v>32</v>
      </c>
      <c r="D209" s="511" t="s">
        <v>1247</v>
      </c>
      <c r="E209" s="511" t="s">
        <v>1248</v>
      </c>
      <c r="F209" s="511" t="s">
        <v>1249</v>
      </c>
      <c r="G209" s="511" t="s">
        <v>467</v>
      </c>
      <c r="H209" s="511" t="s">
        <v>1250</v>
      </c>
      <c r="J209" s="511" t="s">
        <v>431</v>
      </c>
    </row>
    <row r="210" spans="1:10" ht="11.25">
      <c r="A210" s="511">
        <v>209</v>
      </c>
      <c r="B210" s="511" t="s">
        <v>425</v>
      </c>
      <c r="C210" s="511" t="s">
        <v>32</v>
      </c>
      <c r="D210" s="511" t="s">
        <v>1251</v>
      </c>
      <c r="E210" s="511" t="s">
        <v>1252</v>
      </c>
      <c r="F210" s="511" t="s">
        <v>1253</v>
      </c>
      <c r="G210" s="511" t="s">
        <v>694</v>
      </c>
      <c r="H210" s="511" t="s">
        <v>1254</v>
      </c>
      <c r="J210" s="511" t="s">
        <v>431</v>
      </c>
    </row>
    <row r="211" spans="1:10" ht="11.25">
      <c r="A211" s="511">
        <v>210</v>
      </c>
      <c r="B211" s="511" t="s">
        <v>425</v>
      </c>
      <c r="C211" s="511" t="s">
        <v>32</v>
      </c>
      <c r="D211" s="511" t="s">
        <v>1255</v>
      </c>
      <c r="E211" s="511" t="s">
        <v>1256</v>
      </c>
      <c r="F211" s="511" t="s">
        <v>1257</v>
      </c>
      <c r="G211" s="511" t="s">
        <v>477</v>
      </c>
      <c r="H211" s="511" t="s">
        <v>1258</v>
      </c>
      <c r="J211" s="511" t="s">
        <v>431</v>
      </c>
    </row>
    <row r="212" spans="1:10" ht="11.25">
      <c r="A212" s="511">
        <v>211</v>
      </c>
      <c r="B212" s="511" t="s">
        <v>425</v>
      </c>
      <c r="C212" s="511" t="s">
        <v>32</v>
      </c>
      <c r="D212" s="511" t="s">
        <v>1259</v>
      </c>
      <c r="E212" s="511" t="s">
        <v>1260</v>
      </c>
      <c r="F212" s="511" t="s">
        <v>1261</v>
      </c>
      <c r="G212" s="511" t="s">
        <v>1008</v>
      </c>
      <c r="H212" s="511" t="s">
        <v>891</v>
      </c>
      <c r="J212" s="511" t="s">
        <v>431</v>
      </c>
    </row>
    <row r="213" spans="1:10" ht="11.25">
      <c r="A213" s="511">
        <v>212</v>
      </c>
      <c r="B213" s="511" t="s">
        <v>425</v>
      </c>
      <c r="C213" s="511" t="s">
        <v>32</v>
      </c>
      <c r="D213" s="511" t="s">
        <v>1262</v>
      </c>
      <c r="E213" s="511" t="s">
        <v>1263</v>
      </c>
      <c r="F213" s="511" t="s">
        <v>1264</v>
      </c>
      <c r="G213" s="511" t="s">
        <v>536</v>
      </c>
      <c r="H213" s="511" t="s">
        <v>1265</v>
      </c>
      <c r="J213" s="511" t="s">
        <v>431</v>
      </c>
    </row>
    <row r="214" spans="1:10" ht="11.25">
      <c r="A214" s="511">
        <v>213</v>
      </c>
      <c r="B214" s="511" t="s">
        <v>425</v>
      </c>
      <c r="C214" s="511" t="s">
        <v>32</v>
      </c>
      <c r="D214" s="511" t="s">
        <v>1266</v>
      </c>
      <c r="E214" s="511" t="s">
        <v>1267</v>
      </c>
      <c r="F214" s="511" t="s">
        <v>1268</v>
      </c>
      <c r="G214" s="511" t="s">
        <v>872</v>
      </c>
      <c r="H214" s="511" t="s">
        <v>1269</v>
      </c>
      <c r="J214" s="511" t="s">
        <v>431</v>
      </c>
    </row>
    <row r="215" spans="1:10" ht="11.25">
      <c r="A215" s="511">
        <v>214</v>
      </c>
      <c r="B215" s="511" t="s">
        <v>425</v>
      </c>
      <c r="C215" s="511" t="s">
        <v>32</v>
      </c>
      <c r="D215" s="511" t="s">
        <v>1270</v>
      </c>
      <c r="E215" s="511" t="s">
        <v>1271</v>
      </c>
      <c r="F215" s="511" t="s">
        <v>1272</v>
      </c>
      <c r="G215" s="511" t="s">
        <v>694</v>
      </c>
      <c r="H215" s="511" t="s">
        <v>1273</v>
      </c>
      <c r="J215" s="511" t="s">
        <v>431</v>
      </c>
    </row>
    <row r="216" spans="1:10" ht="11.25">
      <c r="A216" s="511">
        <v>215</v>
      </c>
      <c r="B216" s="511" t="s">
        <v>425</v>
      </c>
      <c r="C216" s="511" t="s">
        <v>32</v>
      </c>
      <c r="D216" s="511" t="s">
        <v>1274</v>
      </c>
      <c r="E216" s="511" t="s">
        <v>1275</v>
      </c>
      <c r="F216" s="511" t="s">
        <v>1276</v>
      </c>
      <c r="G216" s="511" t="s">
        <v>536</v>
      </c>
      <c r="H216" s="511" t="s">
        <v>1277</v>
      </c>
      <c r="J216" s="511" t="s">
        <v>431</v>
      </c>
    </row>
    <row r="217" spans="1:10" ht="11.25">
      <c r="A217" s="511">
        <v>216</v>
      </c>
      <c r="B217" s="511" t="s">
        <v>425</v>
      </c>
      <c r="C217" s="511" t="s">
        <v>32</v>
      </c>
      <c r="D217" s="511" t="s">
        <v>1278</v>
      </c>
      <c r="E217" s="511" t="s">
        <v>1279</v>
      </c>
      <c r="F217" s="511" t="s">
        <v>1280</v>
      </c>
      <c r="G217" s="511" t="s">
        <v>477</v>
      </c>
      <c r="H217" s="511" t="s">
        <v>1281</v>
      </c>
      <c r="J217" s="511" t="s">
        <v>431</v>
      </c>
    </row>
    <row r="218" spans="1:10" ht="11.25">
      <c r="A218" s="511">
        <v>217</v>
      </c>
      <c r="B218" s="511" t="s">
        <v>425</v>
      </c>
      <c r="C218" s="511" t="s">
        <v>32</v>
      </c>
      <c r="D218" s="511" t="s">
        <v>1282</v>
      </c>
      <c r="E218" s="511" t="s">
        <v>1283</v>
      </c>
      <c r="F218" s="511" t="s">
        <v>1284</v>
      </c>
      <c r="G218" s="511" t="s">
        <v>477</v>
      </c>
      <c r="H218" s="511" t="s">
        <v>1285</v>
      </c>
      <c r="J218" s="511" t="s">
        <v>431</v>
      </c>
    </row>
    <row r="219" spans="1:10" ht="11.25">
      <c r="A219" s="511">
        <v>218</v>
      </c>
      <c r="B219" s="511" t="s">
        <v>425</v>
      </c>
      <c r="C219" s="511" t="s">
        <v>32</v>
      </c>
      <c r="D219" s="511" t="s">
        <v>1286</v>
      </c>
      <c r="E219" s="511" t="s">
        <v>1287</v>
      </c>
      <c r="F219" s="511" t="s">
        <v>1288</v>
      </c>
      <c r="G219" s="511" t="s">
        <v>463</v>
      </c>
      <c r="J219" s="511" t="s">
        <v>431</v>
      </c>
    </row>
    <row r="220" spans="1:10" ht="11.25">
      <c r="A220" s="511">
        <v>219</v>
      </c>
      <c r="B220" s="511" t="s">
        <v>425</v>
      </c>
      <c r="C220" s="511" t="s">
        <v>32</v>
      </c>
      <c r="D220" s="511" t="s">
        <v>1289</v>
      </c>
      <c r="E220" s="511" t="s">
        <v>1290</v>
      </c>
      <c r="F220" s="511" t="s">
        <v>1291</v>
      </c>
      <c r="G220" s="511" t="s">
        <v>694</v>
      </c>
      <c r="H220" s="511" t="s">
        <v>1292</v>
      </c>
      <c r="J220" s="511" t="s">
        <v>431</v>
      </c>
    </row>
    <row r="221" spans="1:10" ht="11.25">
      <c r="A221" s="511">
        <v>220</v>
      </c>
      <c r="B221" s="511" t="s">
        <v>425</v>
      </c>
      <c r="C221" s="511" t="s">
        <v>32</v>
      </c>
      <c r="D221" s="511" t="s">
        <v>1293</v>
      </c>
      <c r="E221" s="511" t="s">
        <v>1294</v>
      </c>
      <c r="F221" s="511" t="s">
        <v>1295</v>
      </c>
      <c r="G221" s="511" t="s">
        <v>694</v>
      </c>
      <c r="H221" s="511" t="s">
        <v>1296</v>
      </c>
      <c r="J221" s="511" t="s">
        <v>431</v>
      </c>
    </row>
    <row r="222" spans="1:10" ht="11.25">
      <c r="A222" s="511">
        <v>221</v>
      </c>
      <c r="B222" s="511" t="s">
        <v>425</v>
      </c>
      <c r="C222" s="511" t="s">
        <v>32</v>
      </c>
      <c r="D222" s="511" t="s">
        <v>1297</v>
      </c>
      <c r="E222" s="511" t="s">
        <v>1298</v>
      </c>
      <c r="F222" s="511" t="s">
        <v>1299</v>
      </c>
      <c r="G222" s="511" t="s">
        <v>506</v>
      </c>
      <c r="J222" s="511" t="s">
        <v>431</v>
      </c>
    </row>
    <row r="223" spans="1:10" ht="11.25">
      <c r="A223" s="511">
        <v>222</v>
      </c>
      <c r="B223" s="511" t="s">
        <v>425</v>
      </c>
      <c r="C223" s="511" t="s">
        <v>32</v>
      </c>
      <c r="D223" s="511" t="s">
        <v>1300</v>
      </c>
      <c r="E223" s="511" t="s">
        <v>1301</v>
      </c>
      <c r="F223" s="511" t="s">
        <v>1302</v>
      </c>
      <c r="G223" s="511" t="s">
        <v>477</v>
      </c>
      <c r="H223" s="511" t="s">
        <v>1303</v>
      </c>
      <c r="J223" s="511" t="s">
        <v>431</v>
      </c>
    </row>
    <row r="224" spans="1:10" ht="11.25">
      <c r="A224" s="511">
        <v>223</v>
      </c>
      <c r="B224" s="511" t="s">
        <v>425</v>
      </c>
      <c r="C224" s="511" t="s">
        <v>32</v>
      </c>
      <c r="D224" s="511" t="s">
        <v>1304</v>
      </c>
      <c r="E224" s="511" t="s">
        <v>1305</v>
      </c>
      <c r="F224" s="511" t="s">
        <v>1306</v>
      </c>
      <c r="G224" s="511" t="s">
        <v>463</v>
      </c>
      <c r="J224" s="511" t="s">
        <v>431</v>
      </c>
    </row>
    <row r="225" spans="1:10" ht="11.25">
      <c r="A225" s="511">
        <v>224</v>
      </c>
      <c r="B225" s="511" t="s">
        <v>425</v>
      </c>
      <c r="C225" s="511" t="s">
        <v>32</v>
      </c>
      <c r="D225" s="511" t="s">
        <v>1307</v>
      </c>
      <c r="E225" s="511" t="s">
        <v>1308</v>
      </c>
      <c r="F225" s="511" t="s">
        <v>1309</v>
      </c>
      <c r="G225" s="511" t="s">
        <v>561</v>
      </c>
      <c r="H225" s="511" t="s">
        <v>1310</v>
      </c>
      <c r="J225" s="511" t="s">
        <v>431</v>
      </c>
    </row>
    <row r="226" spans="1:10" ht="11.25">
      <c r="A226" s="511">
        <v>225</v>
      </c>
      <c r="B226" s="511" t="s">
        <v>425</v>
      </c>
      <c r="C226" s="511" t="s">
        <v>32</v>
      </c>
      <c r="D226" s="511" t="s">
        <v>1311</v>
      </c>
      <c r="E226" s="511" t="s">
        <v>1312</v>
      </c>
      <c r="F226" s="511" t="s">
        <v>1313</v>
      </c>
      <c r="G226" s="511" t="s">
        <v>952</v>
      </c>
      <c r="H226" s="511" t="s">
        <v>1314</v>
      </c>
      <c r="J226" s="511" t="s">
        <v>431</v>
      </c>
    </row>
    <row r="227" spans="1:10" ht="11.25">
      <c r="A227" s="511">
        <v>226</v>
      </c>
      <c r="B227" s="511" t="s">
        <v>425</v>
      </c>
      <c r="C227" s="511" t="s">
        <v>32</v>
      </c>
      <c r="D227" s="511" t="s">
        <v>1315</v>
      </c>
      <c r="E227" s="511" t="s">
        <v>1316</v>
      </c>
      <c r="F227" s="511" t="s">
        <v>1317</v>
      </c>
      <c r="G227" s="511" t="s">
        <v>703</v>
      </c>
      <c r="J227" s="511" t="s">
        <v>431</v>
      </c>
    </row>
    <row r="228" spans="1:10" ht="11.25">
      <c r="A228" s="511">
        <v>227</v>
      </c>
      <c r="B228" s="511" t="s">
        <v>425</v>
      </c>
      <c r="C228" s="511" t="s">
        <v>32</v>
      </c>
      <c r="D228" s="511" t="s">
        <v>1318</v>
      </c>
      <c r="E228" s="511" t="s">
        <v>1319</v>
      </c>
      <c r="F228" s="511" t="s">
        <v>1320</v>
      </c>
      <c r="G228" s="511" t="s">
        <v>536</v>
      </c>
      <c r="H228" s="511" t="s">
        <v>1321</v>
      </c>
      <c r="J228" s="511" t="s">
        <v>431</v>
      </c>
    </row>
    <row r="229" spans="1:10" ht="11.25">
      <c r="A229" s="511">
        <v>228</v>
      </c>
      <c r="B229" s="511" t="s">
        <v>425</v>
      </c>
      <c r="C229" s="511" t="s">
        <v>32</v>
      </c>
      <c r="D229" s="511" t="s">
        <v>1322</v>
      </c>
      <c r="E229" s="511" t="s">
        <v>1323</v>
      </c>
      <c r="F229" s="511" t="s">
        <v>1324</v>
      </c>
      <c r="G229" s="511" t="s">
        <v>463</v>
      </c>
      <c r="J229" s="511" t="s">
        <v>431</v>
      </c>
    </row>
    <row r="230" spans="1:10" ht="11.25">
      <c r="A230" s="511">
        <v>229</v>
      </c>
      <c r="B230" s="511" t="s">
        <v>425</v>
      </c>
      <c r="C230" s="511" t="s">
        <v>32</v>
      </c>
      <c r="D230" s="511" t="s">
        <v>1325</v>
      </c>
      <c r="E230" s="511" t="s">
        <v>1326</v>
      </c>
      <c r="F230" s="511" t="s">
        <v>1327</v>
      </c>
      <c r="G230" s="511" t="s">
        <v>913</v>
      </c>
      <c r="J230" s="511" t="s">
        <v>431</v>
      </c>
    </row>
    <row r="231" spans="1:10" ht="11.25">
      <c r="A231" s="511">
        <v>230</v>
      </c>
      <c r="B231" s="511" t="s">
        <v>425</v>
      </c>
      <c r="C231" s="511" t="s">
        <v>32</v>
      </c>
      <c r="D231" s="511" t="s">
        <v>1328</v>
      </c>
      <c r="E231" s="511" t="s">
        <v>1329</v>
      </c>
      <c r="F231" s="511" t="s">
        <v>1330</v>
      </c>
      <c r="G231" s="511" t="s">
        <v>952</v>
      </c>
      <c r="H231" s="511" t="s">
        <v>1331</v>
      </c>
      <c r="J231" s="511" t="s">
        <v>431</v>
      </c>
    </row>
    <row r="232" spans="1:10" ht="11.25">
      <c r="A232" s="511">
        <v>231</v>
      </c>
      <c r="B232" s="511" t="s">
        <v>425</v>
      </c>
      <c r="C232" s="511" t="s">
        <v>32</v>
      </c>
      <c r="D232" s="511" t="s">
        <v>1332</v>
      </c>
      <c r="E232" s="511" t="s">
        <v>1333</v>
      </c>
      <c r="F232" s="511" t="s">
        <v>1334</v>
      </c>
      <c r="G232" s="511" t="s">
        <v>463</v>
      </c>
      <c r="J232" s="511" t="s">
        <v>431</v>
      </c>
    </row>
    <row r="233" spans="1:10" ht="11.25">
      <c r="A233" s="511">
        <v>232</v>
      </c>
      <c r="B233" s="511" t="s">
        <v>425</v>
      </c>
      <c r="C233" s="511" t="s">
        <v>32</v>
      </c>
      <c r="D233" s="511" t="s">
        <v>1335</v>
      </c>
      <c r="E233" s="511" t="s">
        <v>1336</v>
      </c>
      <c r="F233" s="511" t="s">
        <v>1337</v>
      </c>
      <c r="G233" s="511" t="s">
        <v>1338</v>
      </c>
      <c r="H233" s="511" t="s">
        <v>1339</v>
      </c>
      <c r="J233" s="511" t="s">
        <v>431</v>
      </c>
    </row>
    <row r="234" spans="1:10" ht="11.25">
      <c r="A234" s="511">
        <v>233</v>
      </c>
      <c r="B234" s="511" t="s">
        <v>425</v>
      </c>
      <c r="C234" s="511" t="s">
        <v>32</v>
      </c>
      <c r="D234" s="511" t="s">
        <v>1340</v>
      </c>
      <c r="E234" s="511" t="s">
        <v>1341</v>
      </c>
      <c r="F234" s="511" t="s">
        <v>1342</v>
      </c>
      <c r="G234" s="511" t="s">
        <v>536</v>
      </c>
      <c r="H234" s="511" t="s">
        <v>1265</v>
      </c>
      <c r="J234" s="511" t="s">
        <v>431</v>
      </c>
    </row>
    <row r="235" spans="1:10" ht="11.25">
      <c r="A235" s="511">
        <v>234</v>
      </c>
      <c r="B235" s="511" t="s">
        <v>425</v>
      </c>
      <c r="C235" s="511" t="s">
        <v>32</v>
      </c>
      <c r="D235" s="511" t="s">
        <v>1343</v>
      </c>
      <c r="E235" s="511" t="s">
        <v>1344</v>
      </c>
      <c r="F235" s="511" t="s">
        <v>1345</v>
      </c>
      <c r="G235" s="511" t="s">
        <v>1077</v>
      </c>
      <c r="H235" s="511" t="s">
        <v>1346</v>
      </c>
      <c r="J235" s="511" t="s">
        <v>431</v>
      </c>
    </row>
    <row r="236" spans="1:10" ht="11.25">
      <c r="A236" s="511">
        <v>235</v>
      </c>
      <c r="B236" s="511" t="s">
        <v>425</v>
      </c>
      <c r="C236" s="511" t="s">
        <v>32</v>
      </c>
      <c r="D236" s="511" t="s">
        <v>1347</v>
      </c>
      <c r="E236" s="511" t="s">
        <v>1348</v>
      </c>
      <c r="F236" s="511" t="s">
        <v>1349</v>
      </c>
      <c r="G236" s="511" t="s">
        <v>472</v>
      </c>
      <c r="H236" s="511" t="s">
        <v>1350</v>
      </c>
      <c r="J236" s="511" t="s">
        <v>431</v>
      </c>
    </row>
    <row r="237" spans="1:10" ht="11.25">
      <c r="A237" s="511">
        <v>236</v>
      </c>
      <c r="B237" s="511" t="s">
        <v>425</v>
      </c>
      <c r="C237" s="511" t="s">
        <v>32</v>
      </c>
      <c r="D237" s="511" t="s">
        <v>1351</v>
      </c>
      <c r="E237" s="511" t="s">
        <v>1352</v>
      </c>
      <c r="F237" s="511" t="s">
        <v>1353</v>
      </c>
      <c r="G237" s="511" t="s">
        <v>491</v>
      </c>
      <c r="H237" s="511" t="s">
        <v>1354</v>
      </c>
      <c r="J237" s="511" t="s">
        <v>431</v>
      </c>
    </row>
    <row r="238" spans="1:10" ht="11.25">
      <c r="A238" s="511">
        <v>237</v>
      </c>
      <c r="B238" s="511" t="s">
        <v>425</v>
      </c>
      <c r="C238" s="511" t="s">
        <v>32</v>
      </c>
      <c r="D238" s="511" t="s">
        <v>1355</v>
      </c>
      <c r="E238" s="511" t="s">
        <v>1356</v>
      </c>
      <c r="F238" s="511" t="s">
        <v>1357</v>
      </c>
      <c r="G238" s="511" t="s">
        <v>1338</v>
      </c>
      <c r="H238" s="511" t="s">
        <v>1358</v>
      </c>
      <c r="J238" s="511" t="s">
        <v>431</v>
      </c>
    </row>
    <row r="239" spans="1:10" ht="11.25">
      <c r="A239" s="511">
        <v>238</v>
      </c>
      <c r="B239" s="511" t="s">
        <v>425</v>
      </c>
      <c r="C239" s="511" t="s">
        <v>32</v>
      </c>
      <c r="D239" s="511" t="s">
        <v>1359</v>
      </c>
      <c r="E239" s="511" t="s">
        <v>1360</v>
      </c>
      <c r="F239" s="511" t="s">
        <v>1361</v>
      </c>
      <c r="G239" s="511" t="s">
        <v>913</v>
      </c>
      <c r="H239" s="511" t="s">
        <v>1362</v>
      </c>
      <c r="J239" s="511" t="s">
        <v>431</v>
      </c>
    </row>
    <row r="240" spans="1:10" ht="11.25">
      <c r="A240" s="511">
        <v>239</v>
      </c>
      <c r="B240" s="511" t="s">
        <v>425</v>
      </c>
      <c r="C240" s="511" t="s">
        <v>32</v>
      </c>
      <c r="D240" s="511" t="s">
        <v>1363</v>
      </c>
      <c r="E240" s="511" t="s">
        <v>1364</v>
      </c>
      <c r="F240" s="511" t="s">
        <v>1365</v>
      </c>
      <c r="G240" s="511" t="s">
        <v>1003</v>
      </c>
      <c r="J240" s="511" t="s">
        <v>431</v>
      </c>
    </row>
    <row r="241" spans="1:10" ht="11.25">
      <c r="A241" s="511">
        <v>240</v>
      </c>
      <c r="B241" s="511" t="s">
        <v>425</v>
      </c>
      <c r="C241" s="511" t="s">
        <v>32</v>
      </c>
      <c r="D241" s="511" t="s">
        <v>1366</v>
      </c>
      <c r="E241" s="511" t="s">
        <v>1367</v>
      </c>
      <c r="F241" s="511" t="s">
        <v>1368</v>
      </c>
      <c r="G241" s="511" t="s">
        <v>1369</v>
      </c>
      <c r="J241" s="511" t="s">
        <v>431</v>
      </c>
    </row>
    <row r="242" spans="1:10" ht="11.25">
      <c r="A242" s="511">
        <v>241</v>
      </c>
      <c r="B242" s="511" t="s">
        <v>425</v>
      </c>
      <c r="C242" s="511" t="s">
        <v>32</v>
      </c>
      <c r="D242" s="511" t="s">
        <v>1370</v>
      </c>
      <c r="E242" s="511" t="s">
        <v>1371</v>
      </c>
      <c r="F242" s="511" t="s">
        <v>1372</v>
      </c>
      <c r="G242" s="511" t="s">
        <v>1373</v>
      </c>
      <c r="J242" s="511" t="s">
        <v>431</v>
      </c>
    </row>
    <row r="243" spans="1:10" ht="11.25">
      <c r="A243" s="511">
        <v>242</v>
      </c>
      <c r="B243" s="511" t="s">
        <v>425</v>
      </c>
      <c r="C243" s="511" t="s">
        <v>32</v>
      </c>
      <c r="D243" s="511" t="s">
        <v>1374</v>
      </c>
      <c r="E243" s="511" t="s">
        <v>1375</v>
      </c>
      <c r="F243" s="511" t="s">
        <v>1376</v>
      </c>
      <c r="G243" s="511" t="s">
        <v>606</v>
      </c>
      <c r="J243" s="511" t="s">
        <v>431</v>
      </c>
    </row>
    <row r="244" spans="1:10" ht="11.25">
      <c r="A244" s="511">
        <v>243</v>
      </c>
      <c r="B244" s="511" t="s">
        <v>425</v>
      </c>
      <c r="C244" s="511" t="s">
        <v>32</v>
      </c>
      <c r="D244" s="511" t="s">
        <v>1377</v>
      </c>
      <c r="E244" s="511" t="s">
        <v>1378</v>
      </c>
      <c r="F244" s="511" t="s">
        <v>1379</v>
      </c>
      <c r="G244" s="511" t="s">
        <v>64</v>
      </c>
      <c r="H244" s="511" t="s">
        <v>1380</v>
      </c>
      <c r="J244" s="511" t="s">
        <v>431</v>
      </c>
    </row>
    <row r="245" spans="1:10" ht="11.25">
      <c r="A245" s="511">
        <v>244</v>
      </c>
      <c r="B245" s="511" t="s">
        <v>425</v>
      </c>
      <c r="C245" s="511" t="s">
        <v>32</v>
      </c>
      <c r="D245" s="511" t="s">
        <v>1381</v>
      </c>
      <c r="E245" s="511" t="s">
        <v>1382</v>
      </c>
      <c r="F245" s="511" t="s">
        <v>1383</v>
      </c>
      <c r="G245" s="511" t="s">
        <v>576</v>
      </c>
      <c r="H245" s="511" t="s">
        <v>1384</v>
      </c>
      <c r="J245" s="511" t="s">
        <v>431</v>
      </c>
    </row>
    <row r="246" spans="1:10" ht="11.25">
      <c r="A246" s="511">
        <v>245</v>
      </c>
      <c r="B246" s="511" t="s">
        <v>425</v>
      </c>
      <c r="C246" s="511" t="s">
        <v>32</v>
      </c>
      <c r="D246" s="511" t="s">
        <v>1385</v>
      </c>
      <c r="E246" s="511" t="s">
        <v>1386</v>
      </c>
      <c r="F246" s="511" t="s">
        <v>1387</v>
      </c>
      <c r="G246" s="511" t="s">
        <v>1008</v>
      </c>
      <c r="H246" s="511" t="s">
        <v>1388</v>
      </c>
      <c r="J246" s="511" t="s">
        <v>431</v>
      </c>
    </row>
    <row r="247" spans="1:10" ht="11.25">
      <c r="A247" s="511">
        <v>246</v>
      </c>
      <c r="B247" s="511" t="s">
        <v>425</v>
      </c>
      <c r="C247" s="511" t="s">
        <v>32</v>
      </c>
      <c r="D247" s="511" t="s">
        <v>1389</v>
      </c>
      <c r="E247" s="511" t="s">
        <v>1390</v>
      </c>
      <c r="F247" s="511" t="s">
        <v>1391</v>
      </c>
      <c r="G247" s="511" t="s">
        <v>1008</v>
      </c>
      <c r="H247" s="511" t="s">
        <v>1392</v>
      </c>
      <c r="J247" s="511" t="s">
        <v>431</v>
      </c>
    </row>
    <row r="248" spans="1:10" ht="11.25">
      <c r="A248" s="511">
        <v>247</v>
      </c>
      <c r="B248" s="511" t="s">
        <v>425</v>
      </c>
      <c r="C248" s="511" t="s">
        <v>32</v>
      </c>
      <c r="D248" s="511" t="s">
        <v>1393</v>
      </c>
      <c r="E248" s="511" t="s">
        <v>1394</v>
      </c>
      <c r="F248" s="511" t="s">
        <v>1395</v>
      </c>
      <c r="G248" s="511" t="s">
        <v>1008</v>
      </c>
      <c r="H248" s="511" t="s">
        <v>1396</v>
      </c>
      <c r="J248" s="511" t="s">
        <v>431</v>
      </c>
    </row>
    <row r="249" spans="1:10" ht="11.25">
      <c r="A249" s="511">
        <v>248</v>
      </c>
      <c r="B249" s="511" t="s">
        <v>425</v>
      </c>
      <c r="C249" s="511" t="s">
        <v>32</v>
      </c>
      <c r="D249" s="511" t="s">
        <v>1397</v>
      </c>
      <c r="E249" s="511" t="s">
        <v>1398</v>
      </c>
      <c r="F249" s="511" t="s">
        <v>1399</v>
      </c>
      <c r="G249" s="511" t="s">
        <v>1094</v>
      </c>
      <c r="H249" s="511" t="s">
        <v>1400</v>
      </c>
      <c r="J249" s="511" t="s">
        <v>431</v>
      </c>
    </row>
    <row r="250" spans="1:10" ht="11.25">
      <c r="A250" s="511">
        <v>249</v>
      </c>
      <c r="B250" s="511" t="s">
        <v>425</v>
      </c>
      <c r="C250" s="511" t="s">
        <v>32</v>
      </c>
      <c r="D250" s="511" t="s">
        <v>1401</v>
      </c>
      <c r="E250" s="511" t="s">
        <v>1402</v>
      </c>
      <c r="F250" s="511" t="s">
        <v>1403</v>
      </c>
      <c r="G250" s="511" t="s">
        <v>561</v>
      </c>
      <c r="H250" s="511" t="s">
        <v>1404</v>
      </c>
      <c r="J250" s="511" t="s">
        <v>431</v>
      </c>
    </row>
    <row r="251" spans="1:10" ht="11.25">
      <c r="A251" s="511">
        <v>250</v>
      </c>
      <c r="B251" s="511" t="s">
        <v>425</v>
      </c>
      <c r="C251" s="511" t="s">
        <v>32</v>
      </c>
      <c r="D251" s="511" t="s">
        <v>1405</v>
      </c>
      <c r="E251" s="511" t="s">
        <v>1406</v>
      </c>
      <c r="F251" s="511" t="s">
        <v>1407</v>
      </c>
      <c r="G251" s="511" t="s">
        <v>435</v>
      </c>
      <c r="J251" s="511" t="s">
        <v>431</v>
      </c>
    </row>
    <row r="252" spans="1:10" ht="11.25">
      <c r="A252" s="511">
        <v>251</v>
      </c>
      <c r="B252" s="511" t="s">
        <v>425</v>
      </c>
      <c r="C252" s="511" t="s">
        <v>32</v>
      </c>
      <c r="D252" s="511" t="s">
        <v>1408</v>
      </c>
      <c r="E252" s="511" t="s">
        <v>1409</v>
      </c>
      <c r="F252" s="511" t="s">
        <v>1410</v>
      </c>
      <c r="G252" s="511" t="s">
        <v>1073</v>
      </c>
      <c r="J252" s="511" t="s">
        <v>431</v>
      </c>
    </row>
    <row r="253" spans="1:10" ht="11.25">
      <c r="A253" s="511">
        <v>252</v>
      </c>
      <c r="B253" s="511" t="s">
        <v>425</v>
      </c>
      <c r="C253" s="511" t="s">
        <v>32</v>
      </c>
      <c r="D253" s="511" t="s">
        <v>1411</v>
      </c>
      <c r="E253" s="511" t="s">
        <v>1412</v>
      </c>
      <c r="F253" s="511" t="s">
        <v>1413</v>
      </c>
      <c r="G253" s="511" t="s">
        <v>913</v>
      </c>
      <c r="J253" s="511" t="s">
        <v>431</v>
      </c>
    </row>
    <row r="254" spans="1:10" ht="11.25">
      <c r="A254" s="511">
        <v>253</v>
      </c>
      <c r="B254" s="511" t="s">
        <v>425</v>
      </c>
      <c r="C254" s="511" t="s">
        <v>32</v>
      </c>
      <c r="D254" s="511" t="s">
        <v>1414</v>
      </c>
      <c r="E254" s="511" t="s">
        <v>1415</v>
      </c>
      <c r="F254" s="511" t="s">
        <v>1416</v>
      </c>
      <c r="G254" s="511" t="s">
        <v>576</v>
      </c>
      <c r="H254" s="511" t="s">
        <v>1417</v>
      </c>
      <c r="J254" s="511" t="s">
        <v>431</v>
      </c>
    </row>
    <row r="255" spans="1:10" ht="11.25">
      <c r="A255" s="511">
        <v>254</v>
      </c>
      <c r="B255" s="511" t="s">
        <v>425</v>
      </c>
      <c r="C255" s="511" t="s">
        <v>32</v>
      </c>
      <c r="D255" s="511" t="s">
        <v>1418</v>
      </c>
      <c r="E255" s="511" t="s">
        <v>1419</v>
      </c>
      <c r="F255" s="511" t="s">
        <v>1420</v>
      </c>
      <c r="G255" s="511" t="s">
        <v>498</v>
      </c>
      <c r="H255" s="511" t="s">
        <v>1421</v>
      </c>
      <c r="J255" s="511" t="s">
        <v>431</v>
      </c>
    </row>
    <row r="256" spans="1:10" ht="11.25">
      <c r="A256" s="511">
        <v>255</v>
      </c>
      <c r="B256" s="511" t="s">
        <v>425</v>
      </c>
      <c r="C256" s="511" t="s">
        <v>32</v>
      </c>
      <c r="D256" s="511" t="s">
        <v>1422</v>
      </c>
      <c r="E256" s="511" t="s">
        <v>1423</v>
      </c>
      <c r="F256" s="511" t="s">
        <v>1424</v>
      </c>
      <c r="G256" s="511" t="s">
        <v>1425</v>
      </c>
      <c r="H256" s="511" t="s">
        <v>1426</v>
      </c>
      <c r="J256" s="511" t="s">
        <v>431</v>
      </c>
    </row>
    <row r="257" spans="1:10" ht="11.25">
      <c r="A257" s="511">
        <v>256</v>
      </c>
      <c r="B257" s="511" t="s">
        <v>425</v>
      </c>
      <c r="C257" s="511" t="s">
        <v>32</v>
      </c>
      <c r="D257" s="511" t="s">
        <v>1427</v>
      </c>
      <c r="E257" s="511" t="s">
        <v>1428</v>
      </c>
      <c r="F257" s="511" t="s">
        <v>1429</v>
      </c>
      <c r="G257" s="511" t="s">
        <v>913</v>
      </c>
      <c r="J257" s="511" t="s">
        <v>431</v>
      </c>
    </row>
    <row r="258" spans="1:10" ht="11.25">
      <c r="A258" s="511">
        <v>257</v>
      </c>
      <c r="B258" s="511" t="s">
        <v>425</v>
      </c>
      <c r="C258" s="511" t="s">
        <v>32</v>
      </c>
      <c r="D258" s="511" t="s">
        <v>1430</v>
      </c>
      <c r="E258" s="511" t="s">
        <v>1431</v>
      </c>
      <c r="F258" s="511" t="s">
        <v>1432</v>
      </c>
      <c r="G258" s="511" t="s">
        <v>824</v>
      </c>
      <c r="J258" s="511" t="s">
        <v>431</v>
      </c>
    </row>
    <row r="259" spans="1:10" ht="11.25">
      <c r="A259" s="511">
        <v>258</v>
      </c>
      <c r="B259" s="511" t="s">
        <v>425</v>
      </c>
      <c r="C259" s="511" t="s">
        <v>32</v>
      </c>
      <c r="D259" s="511" t="s">
        <v>1433</v>
      </c>
      <c r="E259" s="511" t="s">
        <v>1434</v>
      </c>
      <c r="F259" s="511" t="s">
        <v>1435</v>
      </c>
      <c r="G259" s="511" t="s">
        <v>913</v>
      </c>
      <c r="J259" s="511" t="s">
        <v>431</v>
      </c>
    </row>
    <row r="260" spans="1:10" ht="11.25">
      <c r="A260" s="511">
        <v>259</v>
      </c>
      <c r="B260" s="511" t="s">
        <v>425</v>
      </c>
      <c r="C260" s="511" t="s">
        <v>32</v>
      </c>
      <c r="D260" s="511" t="s">
        <v>1436</v>
      </c>
      <c r="E260" s="511" t="s">
        <v>1437</v>
      </c>
      <c r="F260" s="511" t="s">
        <v>1438</v>
      </c>
      <c r="G260" s="511" t="s">
        <v>1008</v>
      </c>
      <c r="H260" s="511" t="s">
        <v>1439</v>
      </c>
      <c r="J260" s="511" t="s">
        <v>431</v>
      </c>
    </row>
    <row r="261" spans="1:10" ht="11.25">
      <c r="A261" s="511">
        <v>260</v>
      </c>
      <c r="B261" s="511" t="s">
        <v>425</v>
      </c>
      <c r="C261" s="511" t="s">
        <v>32</v>
      </c>
      <c r="D261" s="511" t="s">
        <v>1440</v>
      </c>
      <c r="E261" s="511" t="s">
        <v>1441</v>
      </c>
      <c r="F261" s="511" t="s">
        <v>1442</v>
      </c>
      <c r="G261" s="511" t="s">
        <v>1443</v>
      </c>
      <c r="H261" s="511" t="s">
        <v>1444</v>
      </c>
      <c r="J261" s="511" t="s">
        <v>431</v>
      </c>
    </row>
    <row r="262" spans="1:10" ht="11.25">
      <c r="A262" s="511">
        <v>261</v>
      </c>
      <c r="B262" s="511" t="s">
        <v>425</v>
      </c>
      <c r="C262" s="511" t="s">
        <v>32</v>
      </c>
      <c r="D262" s="511" t="s">
        <v>1445</v>
      </c>
      <c r="E262" s="511" t="s">
        <v>1446</v>
      </c>
      <c r="F262" s="511" t="s">
        <v>1447</v>
      </c>
      <c r="G262" s="511" t="s">
        <v>64</v>
      </c>
      <c r="J262" s="511" t="s">
        <v>431</v>
      </c>
    </row>
    <row r="263" spans="1:10" ht="11.25">
      <c r="A263" s="511">
        <v>262</v>
      </c>
      <c r="B263" s="511" t="s">
        <v>425</v>
      </c>
      <c r="C263" s="511" t="s">
        <v>32</v>
      </c>
      <c r="D263" s="511" t="s">
        <v>1448</v>
      </c>
      <c r="E263" s="511" t="s">
        <v>1449</v>
      </c>
      <c r="F263" s="511" t="s">
        <v>1450</v>
      </c>
      <c r="G263" s="511" t="s">
        <v>64</v>
      </c>
      <c r="H263" s="511" t="s">
        <v>1451</v>
      </c>
      <c r="J263" s="511" t="s">
        <v>431</v>
      </c>
    </row>
    <row r="264" spans="1:10" ht="11.25">
      <c r="A264" s="511">
        <v>263</v>
      </c>
      <c r="B264" s="511" t="s">
        <v>425</v>
      </c>
      <c r="C264" s="511" t="s">
        <v>32</v>
      </c>
      <c r="D264" s="511" t="s">
        <v>1452</v>
      </c>
      <c r="E264" s="511" t="s">
        <v>1453</v>
      </c>
      <c r="F264" s="511" t="s">
        <v>1454</v>
      </c>
      <c r="G264" s="511" t="s">
        <v>522</v>
      </c>
      <c r="H264" s="511" t="s">
        <v>1455</v>
      </c>
      <c r="J264" s="511" t="s">
        <v>431</v>
      </c>
    </row>
    <row r="265" spans="1:10" ht="11.25">
      <c r="A265" s="511">
        <v>264</v>
      </c>
      <c r="B265" s="511" t="s">
        <v>425</v>
      </c>
      <c r="C265" s="511" t="s">
        <v>32</v>
      </c>
      <c r="D265" s="511" t="s">
        <v>1456</v>
      </c>
      <c r="E265" s="511" t="s">
        <v>1457</v>
      </c>
      <c r="F265" s="511" t="s">
        <v>1458</v>
      </c>
      <c r="G265" s="511" t="s">
        <v>614</v>
      </c>
      <c r="J265" s="511" t="s">
        <v>431</v>
      </c>
    </row>
    <row r="266" spans="1:10" ht="11.25">
      <c r="A266" s="511">
        <v>265</v>
      </c>
      <c r="B266" s="511" t="s">
        <v>425</v>
      </c>
      <c r="C266" s="511" t="s">
        <v>32</v>
      </c>
      <c r="D266" s="511" t="s">
        <v>1459</v>
      </c>
      <c r="E266" s="511" t="s">
        <v>1460</v>
      </c>
      <c r="F266" s="511" t="s">
        <v>1461</v>
      </c>
      <c r="G266" s="511" t="s">
        <v>1008</v>
      </c>
      <c r="H266" s="511" t="s">
        <v>1462</v>
      </c>
      <c r="J266" s="511" t="s">
        <v>431</v>
      </c>
    </row>
    <row r="267" spans="1:10" ht="11.25">
      <c r="A267" s="511">
        <v>266</v>
      </c>
      <c r="B267" s="511" t="s">
        <v>425</v>
      </c>
      <c r="C267" s="511" t="s">
        <v>32</v>
      </c>
      <c r="D267" s="511" t="s">
        <v>1463</v>
      </c>
      <c r="E267" s="511" t="s">
        <v>1464</v>
      </c>
      <c r="F267" s="511" t="s">
        <v>1465</v>
      </c>
      <c r="G267" s="511" t="s">
        <v>1443</v>
      </c>
      <c r="H267" s="511" t="s">
        <v>1466</v>
      </c>
      <c r="J267" s="511" t="s">
        <v>431</v>
      </c>
    </row>
    <row r="268" spans="1:10" ht="11.25">
      <c r="A268" s="511">
        <v>267</v>
      </c>
      <c r="B268" s="511" t="s">
        <v>425</v>
      </c>
      <c r="C268" s="511" t="s">
        <v>32</v>
      </c>
      <c r="D268" s="511" t="s">
        <v>1467</v>
      </c>
      <c r="E268" s="511" t="s">
        <v>1468</v>
      </c>
      <c r="F268" s="511" t="s">
        <v>1469</v>
      </c>
      <c r="G268" s="511" t="s">
        <v>1021</v>
      </c>
      <c r="H268" s="511" t="s">
        <v>1470</v>
      </c>
      <c r="J268" s="511" t="s">
        <v>431</v>
      </c>
    </row>
    <row r="269" spans="1:10" ht="11.25">
      <c r="A269" s="511">
        <v>268</v>
      </c>
      <c r="B269" s="511" t="s">
        <v>425</v>
      </c>
      <c r="C269" s="511" t="s">
        <v>32</v>
      </c>
      <c r="D269" s="511" t="s">
        <v>1471</v>
      </c>
      <c r="E269" s="511" t="s">
        <v>1472</v>
      </c>
      <c r="F269" s="511" t="s">
        <v>1473</v>
      </c>
      <c r="G269" s="511" t="s">
        <v>477</v>
      </c>
      <c r="J269" s="511" t="s">
        <v>431</v>
      </c>
    </row>
    <row r="270" spans="1:10" ht="11.25">
      <c r="A270" s="511">
        <v>269</v>
      </c>
      <c r="B270" s="511" t="s">
        <v>425</v>
      </c>
      <c r="C270" s="511" t="s">
        <v>32</v>
      </c>
      <c r="D270" s="511" t="s">
        <v>1474</v>
      </c>
      <c r="E270" s="511" t="s">
        <v>1475</v>
      </c>
      <c r="F270" s="511" t="s">
        <v>1476</v>
      </c>
      <c r="G270" s="511" t="s">
        <v>965</v>
      </c>
      <c r="J270" s="511" t="s">
        <v>431</v>
      </c>
    </row>
    <row r="271" spans="1:10" ht="11.25">
      <c r="A271" s="511">
        <v>270</v>
      </c>
      <c r="B271" s="511" t="s">
        <v>425</v>
      </c>
      <c r="C271" s="511" t="s">
        <v>32</v>
      </c>
      <c r="D271" s="511" t="s">
        <v>1477</v>
      </c>
      <c r="E271" s="511" t="s">
        <v>1478</v>
      </c>
      <c r="F271" s="511" t="s">
        <v>1479</v>
      </c>
      <c r="G271" s="511" t="s">
        <v>1094</v>
      </c>
      <c r="H271" s="511" t="s">
        <v>1480</v>
      </c>
      <c r="J271" s="511" t="s">
        <v>431</v>
      </c>
    </row>
    <row r="272" spans="1:10" ht="11.25">
      <c r="A272" s="511">
        <v>271</v>
      </c>
      <c r="B272" s="511" t="s">
        <v>425</v>
      </c>
      <c r="C272" s="511" t="s">
        <v>32</v>
      </c>
      <c r="D272" s="511" t="s">
        <v>1481</v>
      </c>
      <c r="E272" s="511" t="s">
        <v>1482</v>
      </c>
      <c r="F272" s="511" t="s">
        <v>1483</v>
      </c>
      <c r="G272" s="511" t="s">
        <v>467</v>
      </c>
      <c r="H272" s="511" t="s">
        <v>1484</v>
      </c>
      <c r="J272" s="511" t="s">
        <v>431</v>
      </c>
    </row>
    <row r="273" spans="1:10" ht="11.25">
      <c r="A273" s="511">
        <v>272</v>
      </c>
      <c r="B273" s="511" t="s">
        <v>425</v>
      </c>
      <c r="C273" s="511" t="s">
        <v>32</v>
      </c>
      <c r="D273" s="511" t="s">
        <v>1485</v>
      </c>
      <c r="E273" s="511" t="s">
        <v>1486</v>
      </c>
      <c r="F273" s="511" t="s">
        <v>1487</v>
      </c>
      <c r="G273" s="511" t="s">
        <v>622</v>
      </c>
      <c r="H273" s="511" t="s">
        <v>768</v>
      </c>
      <c r="J273" s="511" t="s">
        <v>431</v>
      </c>
    </row>
    <row r="274" spans="1:10" ht="11.25">
      <c r="A274" s="511">
        <v>273</v>
      </c>
      <c r="B274" s="511" t="s">
        <v>425</v>
      </c>
      <c r="C274" s="511" t="s">
        <v>32</v>
      </c>
      <c r="D274" s="511" t="s">
        <v>1488</v>
      </c>
      <c r="E274" s="511" t="s">
        <v>1489</v>
      </c>
      <c r="F274" s="511" t="s">
        <v>1490</v>
      </c>
      <c r="G274" s="511" t="s">
        <v>518</v>
      </c>
      <c r="H274" s="511" t="s">
        <v>1491</v>
      </c>
      <c r="J274" s="511" t="s">
        <v>431</v>
      </c>
    </row>
    <row r="275" spans="1:10" ht="11.25">
      <c r="A275" s="511">
        <v>274</v>
      </c>
      <c r="B275" s="511" t="s">
        <v>425</v>
      </c>
      <c r="C275" s="511" t="s">
        <v>32</v>
      </c>
      <c r="D275" s="511" t="s">
        <v>1492</v>
      </c>
      <c r="E275" s="511" t="s">
        <v>1493</v>
      </c>
      <c r="F275" s="511" t="s">
        <v>1494</v>
      </c>
      <c r="G275" s="511" t="s">
        <v>708</v>
      </c>
      <c r="J275" s="511" t="s">
        <v>431</v>
      </c>
    </row>
    <row r="276" spans="1:10" ht="11.25">
      <c r="A276" s="511">
        <v>275</v>
      </c>
      <c r="B276" s="511" t="s">
        <v>425</v>
      </c>
      <c r="C276" s="511" t="s">
        <v>32</v>
      </c>
      <c r="D276" s="511" t="s">
        <v>1495</v>
      </c>
      <c r="E276" s="511" t="s">
        <v>1496</v>
      </c>
      <c r="F276" s="511" t="s">
        <v>1497</v>
      </c>
      <c r="G276" s="511" t="s">
        <v>458</v>
      </c>
      <c r="H276" s="511" t="s">
        <v>1498</v>
      </c>
      <c r="J276" s="511" t="s">
        <v>431</v>
      </c>
    </row>
    <row r="277" spans="1:10" ht="11.25">
      <c r="A277" s="511">
        <v>276</v>
      </c>
      <c r="B277" s="511" t="s">
        <v>425</v>
      </c>
      <c r="C277" s="511" t="s">
        <v>32</v>
      </c>
      <c r="D277" s="511" t="s">
        <v>1499</v>
      </c>
      <c r="E277" s="511" t="s">
        <v>1500</v>
      </c>
      <c r="F277" s="511" t="s">
        <v>1501</v>
      </c>
      <c r="G277" s="511" t="s">
        <v>64</v>
      </c>
      <c r="H277" s="511" t="s">
        <v>1502</v>
      </c>
      <c r="J277" s="511" t="s">
        <v>431</v>
      </c>
    </row>
    <row r="278" spans="1:10" ht="11.25">
      <c r="A278" s="511">
        <v>277</v>
      </c>
      <c r="B278" s="511" t="s">
        <v>425</v>
      </c>
      <c r="C278" s="511" t="s">
        <v>32</v>
      </c>
      <c r="D278" s="511" t="s">
        <v>1503</v>
      </c>
      <c r="E278" s="511" t="s">
        <v>1504</v>
      </c>
      <c r="F278" s="511" t="s">
        <v>1505</v>
      </c>
      <c r="G278" s="511" t="s">
        <v>1338</v>
      </c>
      <c r="H278" s="511" t="s">
        <v>1506</v>
      </c>
      <c r="J278" s="511" t="s">
        <v>431</v>
      </c>
    </row>
    <row r="279" spans="1:10" ht="11.25">
      <c r="A279" s="511">
        <v>278</v>
      </c>
      <c r="B279" s="511" t="s">
        <v>425</v>
      </c>
      <c r="C279" s="511" t="s">
        <v>32</v>
      </c>
      <c r="D279" s="511" t="s">
        <v>1507</v>
      </c>
      <c r="E279" s="511" t="s">
        <v>1508</v>
      </c>
      <c r="F279" s="511" t="s">
        <v>1509</v>
      </c>
      <c r="G279" s="511" t="s">
        <v>64</v>
      </c>
      <c r="H279" s="511" t="s">
        <v>1510</v>
      </c>
      <c r="J279" s="511" t="s">
        <v>431</v>
      </c>
    </row>
    <row r="280" spans="1:10" ht="11.25">
      <c r="A280" s="511">
        <v>279</v>
      </c>
      <c r="B280" s="511" t="s">
        <v>425</v>
      </c>
      <c r="C280" s="511" t="s">
        <v>32</v>
      </c>
      <c r="D280" s="511" t="s">
        <v>1511</v>
      </c>
      <c r="E280" s="511" t="s">
        <v>1512</v>
      </c>
      <c r="F280" s="511" t="s">
        <v>1513</v>
      </c>
      <c r="G280" s="511" t="s">
        <v>581</v>
      </c>
      <c r="H280" s="511" t="s">
        <v>1514</v>
      </c>
      <c r="J280" s="511" t="s">
        <v>431</v>
      </c>
    </row>
    <row r="281" spans="1:10" ht="11.25">
      <c r="A281" s="511">
        <v>280</v>
      </c>
      <c r="B281" s="511" t="s">
        <v>425</v>
      </c>
      <c r="C281" s="511" t="s">
        <v>32</v>
      </c>
      <c r="D281" s="511" t="s">
        <v>1515</v>
      </c>
      <c r="E281" s="511" t="s">
        <v>1516</v>
      </c>
      <c r="F281" s="511" t="s">
        <v>1517</v>
      </c>
      <c r="G281" s="511" t="s">
        <v>1518</v>
      </c>
      <c r="J281" s="511" t="s">
        <v>431</v>
      </c>
    </row>
    <row r="282" spans="1:10" ht="11.25">
      <c r="A282" s="511">
        <v>281</v>
      </c>
      <c r="B282" s="511" t="s">
        <v>425</v>
      </c>
      <c r="C282" s="511" t="s">
        <v>32</v>
      </c>
      <c r="D282" s="511" t="s">
        <v>1519</v>
      </c>
      <c r="E282" s="511" t="s">
        <v>1520</v>
      </c>
      <c r="F282" s="511" t="s">
        <v>1521</v>
      </c>
      <c r="G282" s="511" t="s">
        <v>925</v>
      </c>
      <c r="H282" s="511" t="s">
        <v>1522</v>
      </c>
      <c r="J282" s="511" t="s">
        <v>431</v>
      </c>
    </row>
    <row r="283" spans="1:10" ht="11.25">
      <c r="A283" s="511">
        <v>282</v>
      </c>
      <c r="B283" s="511" t="s">
        <v>425</v>
      </c>
      <c r="C283" s="511" t="s">
        <v>32</v>
      </c>
      <c r="D283" s="511" t="s">
        <v>1523</v>
      </c>
      <c r="E283" s="511" t="s">
        <v>1524</v>
      </c>
      <c r="F283" s="511" t="s">
        <v>1525</v>
      </c>
      <c r="G283" s="511" t="s">
        <v>64</v>
      </c>
      <c r="H283" s="511" t="s">
        <v>1526</v>
      </c>
      <c r="J283" s="511" t="s">
        <v>431</v>
      </c>
    </row>
    <row r="284" spans="1:10" ht="11.25">
      <c r="A284" s="511">
        <v>283</v>
      </c>
      <c r="B284" s="511" t="s">
        <v>425</v>
      </c>
      <c r="C284" s="511" t="s">
        <v>32</v>
      </c>
      <c r="D284" s="511" t="s">
        <v>1527</v>
      </c>
      <c r="E284" s="511" t="s">
        <v>1524</v>
      </c>
      <c r="F284" s="511" t="s">
        <v>1528</v>
      </c>
      <c r="G284" s="511" t="s">
        <v>1529</v>
      </c>
      <c r="H284" s="511" t="s">
        <v>1530</v>
      </c>
      <c r="J284" s="511" t="s">
        <v>431</v>
      </c>
    </row>
    <row r="285" spans="1:10" ht="11.25">
      <c r="A285" s="511">
        <v>284</v>
      </c>
      <c r="B285" s="511" t="s">
        <v>425</v>
      </c>
      <c r="C285" s="511" t="s">
        <v>32</v>
      </c>
      <c r="D285" s="511" t="s">
        <v>1531</v>
      </c>
      <c r="E285" s="511" t="s">
        <v>1524</v>
      </c>
      <c r="F285" s="511" t="s">
        <v>1532</v>
      </c>
      <c r="G285" s="511" t="s">
        <v>1073</v>
      </c>
      <c r="J285" s="511" t="s">
        <v>431</v>
      </c>
    </row>
    <row r="286" spans="1:10" ht="11.25">
      <c r="A286" s="511">
        <v>285</v>
      </c>
      <c r="B286" s="511" t="s">
        <v>425</v>
      </c>
      <c r="C286" s="511" t="s">
        <v>32</v>
      </c>
      <c r="D286" s="511" t="s">
        <v>1533</v>
      </c>
      <c r="E286" s="511" t="s">
        <v>1524</v>
      </c>
      <c r="F286" s="511" t="s">
        <v>1534</v>
      </c>
      <c r="G286" s="511" t="s">
        <v>703</v>
      </c>
      <c r="H286" s="511" t="s">
        <v>1535</v>
      </c>
      <c r="J286" s="511" t="s">
        <v>431</v>
      </c>
    </row>
    <row r="287" spans="1:10" ht="11.25">
      <c r="A287" s="511">
        <v>286</v>
      </c>
      <c r="B287" s="511" t="s">
        <v>425</v>
      </c>
      <c r="C287" s="511" t="s">
        <v>32</v>
      </c>
      <c r="D287" s="511" t="s">
        <v>1536</v>
      </c>
      <c r="E287" s="511" t="s">
        <v>1537</v>
      </c>
      <c r="F287" s="511" t="s">
        <v>1538</v>
      </c>
      <c r="G287" s="511" t="s">
        <v>64</v>
      </c>
      <c r="H287" s="511" t="s">
        <v>1539</v>
      </c>
      <c r="J287" s="511" t="s">
        <v>431</v>
      </c>
    </row>
    <row r="288" spans="1:10" ht="11.25">
      <c r="A288" s="511">
        <v>287</v>
      </c>
      <c r="B288" s="511" t="s">
        <v>425</v>
      </c>
      <c r="C288" s="511" t="s">
        <v>32</v>
      </c>
      <c r="D288" s="511" t="s">
        <v>1540</v>
      </c>
      <c r="E288" s="511" t="s">
        <v>1541</v>
      </c>
      <c r="F288" s="511" t="s">
        <v>1542</v>
      </c>
      <c r="G288" s="511" t="s">
        <v>965</v>
      </c>
      <c r="H288" s="511" t="s">
        <v>1543</v>
      </c>
      <c r="J288" s="511" t="s">
        <v>431</v>
      </c>
    </row>
    <row r="289" spans="1:10" ht="11.25">
      <c r="A289" s="511">
        <v>288</v>
      </c>
      <c r="B289" s="511" t="s">
        <v>425</v>
      </c>
      <c r="C289" s="511" t="s">
        <v>32</v>
      </c>
      <c r="D289" s="511" t="s">
        <v>1544</v>
      </c>
      <c r="E289" s="511" t="s">
        <v>1545</v>
      </c>
      <c r="F289" s="511" t="s">
        <v>1546</v>
      </c>
      <c r="G289" s="511" t="s">
        <v>453</v>
      </c>
      <c r="J289" s="511" t="s">
        <v>431</v>
      </c>
    </row>
    <row r="290" spans="1:10" ht="11.25">
      <c r="A290" s="511">
        <v>289</v>
      </c>
      <c r="B290" s="511" t="s">
        <v>425</v>
      </c>
      <c r="C290" s="511" t="s">
        <v>32</v>
      </c>
      <c r="D290" s="511" t="s">
        <v>1547</v>
      </c>
      <c r="E290" s="511" t="s">
        <v>1548</v>
      </c>
      <c r="F290" s="511" t="s">
        <v>1549</v>
      </c>
      <c r="G290" s="511" t="s">
        <v>965</v>
      </c>
      <c r="J290" s="511" t="s">
        <v>431</v>
      </c>
    </row>
    <row r="291" spans="1:10" ht="11.25">
      <c r="A291" s="511">
        <v>290</v>
      </c>
      <c r="B291" s="511" t="s">
        <v>425</v>
      </c>
      <c r="C291" s="511" t="s">
        <v>32</v>
      </c>
      <c r="D291" s="511" t="s">
        <v>1550</v>
      </c>
      <c r="E291" s="511" t="s">
        <v>1551</v>
      </c>
      <c r="F291" s="511" t="s">
        <v>1552</v>
      </c>
      <c r="G291" s="511" t="s">
        <v>1443</v>
      </c>
      <c r="H291" s="511" t="s">
        <v>1553</v>
      </c>
      <c r="J291" s="511" t="s">
        <v>431</v>
      </c>
    </row>
    <row r="292" spans="1:10" ht="11.25">
      <c r="A292" s="511">
        <v>291</v>
      </c>
      <c r="B292" s="511" t="s">
        <v>425</v>
      </c>
      <c r="C292" s="511" t="s">
        <v>32</v>
      </c>
      <c r="D292" s="511" t="s">
        <v>1554</v>
      </c>
      <c r="E292" s="511" t="s">
        <v>1555</v>
      </c>
      <c r="F292" s="511" t="s">
        <v>1556</v>
      </c>
      <c r="G292" s="511" t="s">
        <v>1077</v>
      </c>
      <c r="H292" s="511" t="s">
        <v>1557</v>
      </c>
      <c r="J292" s="511" t="s">
        <v>431</v>
      </c>
    </row>
    <row r="293" spans="1:10" ht="11.25">
      <c r="A293" s="511">
        <v>292</v>
      </c>
      <c r="B293" s="511" t="s">
        <v>425</v>
      </c>
      <c r="C293" s="511" t="s">
        <v>32</v>
      </c>
      <c r="D293" s="511" t="s">
        <v>1558</v>
      </c>
      <c r="E293" s="511" t="s">
        <v>1559</v>
      </c>
      <c r="F293" s="511" t="s">
        <v>1560</v>
      </c>
      <c r="G293" s="511" t="s">
        <v>1561</v>
      </c>
      <c r="J293" s="511" t="s">
        <v>431</v>
      </c>
    </row>
    <row r="294" spans="1:10" ht="11.25">
      <c r="A294" s="511">
        <v>293</v>
      </c>
      <c r="B294" s="511" t="s">
        <v>425</v>
      </c>
      <c r="C294" s="511" t="s">
        <v>32</v>
      </c>
      <c r="D294" s="511" t="s">
        <v>1562</v>
      </c>
      <c r="E294" s="511" t="s">
        <v>1563</v>
      </c>
      <c r="F294" s="511" t="s">
        <v>1564</v>
      </c>
      <c r="G294" s="511" t="s">
        <v>1565</v>
      </c>
      <c r="J294" s="511" t="s">
        <v>431</v>
      </c>
    </row>
    <row r="295" spans="1:10" ht="11.25">
      <c r="A295" s="511">
        <v>294</v>
      </c>
      <c r="B295" s="511" t="s">
        <v>425</v>
      </c>
      <c r="C295" s="511" t="s">
        <v>32</v>
      </c>
      <c r="D295" s="511" t="s">
        <v>1566</v>
      </c>
      <c r="E295" s="511" t="s">
        <v>1567</v>
      </c>
      <c r="F295" s="511" t="s">
        <v>1568</v>
      </c>
      <c r="G295" s="511" t="s">
        <v>1569</v>
      </c>
      <c r="J295" s="511" t="s">
        <v>431</v>
      </c>
    </row>
    <row r="296" spans="1:10" ht="11.25">
      <c r="A296" s="511">
        <v>295</v>
      </c>
      <c r="B296" s="511" t="s">
        <v>425</v>
      </c>
      <c r="C296" s="511" t="s">
        <v>32</v>
      </c>
      <c r="D296" s="511" t="s">
        <v>1570</v>
      </c>
      <c r="E296" s="511" t="s">
        <v>1571</v>
      </c>
      <c r="F296" s="511" t="s">
        <v>1572</v>
      </c>
      <c r="G296" s="511" t="s">
        <v>855</v>
      </c>
      <c r="J296" s="511" t="s">
        <v>431</v>
      </c>
    </row>
    <row r="297" spans="1:10" ht="11.25">
      <c r="A297" s="511">
        <v>296</v>
      </c>
      <c r="B297" s="511" t="s">
        <v>425</v>
      </c>
      <c r="C297" s="511" t="s">
        <v>32</v>
      </c>
      <c r="D297" s="511" t="s">
        <v>1573</v>
      </c>
      <c r="E297" s="511" t="s">
        <v>1574</v>
      </c>
      <c r="F297" s="511" t="s">
        <v>1575</v>
      </c>
      <c r="G297" s="511" t="s">
        <v>933</v>
      </c>
      <c r="H297" s="511" t="s">
        <v>1576</v>
      </c>
      <c r="J297" s="511" t="s">
        <v>431</v>
      </c>
    </row>
    <row r="298" spans="1:10" ht="11.25">
      <c r="A298" s="511">
        <v>297</v>
      </c>
      <c r="B298" s="511" t="s">
        <v>425</v>
      </c>
      <c r="C298" s="511" t="s">
        <v>32</v>
      </c>
      <c r="D298" s="511" t="s">
        <v>1577</v>
      </c>
      <c r="E298" s="511" t="s">
        <v>1578</v>
      </c>
      <c r="F298" s="511" t="s">
        <v>1579</v>
      </c>
      <c r="G298" s="511" t="s">
        <v>1580</v>
      </c>
      <c r="H298" s="511" t="s">
        <v>1581</v>
      </c>
      <c r="J298" s="511" t="s">
        <v>431</v>
      </c>
    </row>
    <row r="299" spans="1:10" ht="11.25">
      <c r="A299" s="511">
        <v>298</v>
      </c>
      <c r="B299" s="511" t="s">
        <v>425</v>
      </c>
      <c r="C299" s="511" t="s">
        <v>32</v>
      </c>
      <c r="D299" s="511" t="s">
        <v>1582</v>
      </c>
      <c r="E299" s="511" t="s">
        <v>1583</v>
      </c>
      <c r="F299" s="511" t="s">
        <v>1584</v>
      </c>
      <c r="G299" s="511" t="s">
        <v>1518</v>
      </c>
      <c r="J299" s="511" t="s">
        <v>431</v>
      </c>
    </row>
    <row r="300" spans="1:10" ht="11.25">
      <c r="A300" s="511">
        <v>299</v>
      </c>
      <c r="B300" s="511" t="s">
        <v>425</v>
      </c>
      <c r="C300" s="511" t="s">
        <v>32</v>
      </c>
      <c r="D300" s="511" t="s">
        <v>1585</v>
      </c>
      <c r="E300" s="511" t="s">
        <v>1586</v>
      </c>
      <c r="F300" s="511" t="s">
        <v>1587</v>
      </c>
      <c r="G300" s="511" t="s">
        <v>786</v>
      </c>
      <c r="J300" s="511" t="s">
        <v>431</v>
      </c>
    </row>
    <row r="301" spans="1:10" ht="11.25">
      <c r="A301" s="511">
        <v>300</v>
      </c>
      <c r="B301" s="511" t="s">
        <v>425</v>
      </c>
      <c r="C301" s="511" t="s">
        <v>32</v>
      </c>
      <c r="D301" s="511" t="s">
        <v>1588</v>
      </c>
      <c r="E301" s="511" t="s">
        <v>1589</v>
      </c>
      <c r="F301" s="511" t="s">
        <v>1590</v>
      </c>
      <c r="G301" s="511" t="s">
        <v>965</v>
      </c>
      <c r="J301" s="511" t="s">
        <v>431</v>
      </c>
    </row>
    <row r="302" spans="1:10" ht="11.25">
      <c r="A302" s="511">
        <v>301</v>
      </c>
      <c r="B302" s="511" t="s">
        <v>425</v>
      </c>
      <c r="C302" s="511" t="s">
        <v>32</v>
      </c>
      <c r="D302" s="511" t="s">
        <v>1591</v>
      </c>
      <c r="E302" s="511" t="s">
        <v>1592</v>
      </c>
      <c r="F302" s="511" t="s">
        <v>1593</v>
      </c>
      <c r="G302" s="511" t="s">
        <v>1594</v>
      </c>
      <c r="H302" s="511" t="s">
        <v>1595</v>
      </c>
      <c r="J302" s="511" t="s">
        <v>431</v>
      </c>
    </row>
    <row r="303" spans="1:10" ht="11.25">
      <c r="A303" s="511">
        <v>302</v>
      </c>
      <c r="B303" s="511" t="s">
        <v>425</v>
      </c>
      <c r="C303" s="511" t="s">
        <v>32</v>
      </c>
      <c r="D303" s="511" t="s">
        <v>1596</v>
      </c>
      <c r="E303" s="511" t="s">
        <v>1597</v>
      </c>
      <c r="F303" s="511" t="s">
        <v>1598</v>
      </c>
      <c r="G303" s="511" t="s">
        <v>634</v>
      </c>
      <c r="H303" s="511" t="s">
        <v>1599</v>
      </c>
      <c r="J303" s="511" t="s">
        <v>431</v>
      </c>
    </row>
    <row r="304" spans="1:10" ht="11.25">
      <c r="A304" s="511">
        <v>303</v>
      </c>
      <c r="B304" s="511" t="s">
        <v>425</v>
      </c>
      <c r="C304" s="511" t="s">
        <v>32</v>
      </c>
      <c r="D304" s="511" t="s">
        <v>1600</v>
      </c>
      <c r="E304" s="511" t="s">
        <v>1601</v>
      </c>
      <c r="F304" s="511" t="s">
        <v>1602</v>
      </c>
      <c r="G304" s="511" t="s">
        <v>1594</v>
      </c>
      <c r="H304" s="511" t="s">
        <v>1595</v>
      </c>
      <c r="J304" s="511" t="s">
        <v>431</v>
      </c>
    </row>
    <row r="305" spans="1:10" ht="11.25">
      <c r="A305" s="511">
        <v>304</v>
      </c>
      <c r="B305" s="511" t="s">
        <v>425</v>
      </c>
      <c r="C305" s="511" t="s">
        <v>32</v>
      </c>
      <c r="D305" s="511" t="s">
        <v>1603</v>
      </c>
      <c r="E305" s="511" t="s">
        <v>1604</v>
      </c>
      <c r="F305" s="511" t="s">
        <v>1605</v>
      </c>
      <c r="G305" s="511" t="s">
        <v>522</v>
      </c>
      <c r="H305" s="511" t="s">
        <v>1606</v>
      </c>
      <c r="J305" s="511" t="s">
        <v>431</v>
      </c>
    </row>
    <row r="306" spans="1:10" ht="11.25">
      <c r="A306" s="511">
        <v>305</v>
      </c>
      <c r="B306" s="511" t="s">
        <v>425</v>
      </c>
      <c r="C306" s="511" t="s">
        <v>32</v>
      </c>
      <c r="D306" s="511" t="s">
        <v>1607</v>
      </c>
      <c r="E306" s="511" t="s">
        <v>1608</v>
      </c>
      <c r="F306" s="511" t="s">
        <v>1609</v>
      </c>
      <c r="G306" s="511" t="s">
        <v>1610</v>
      </c>
      <c r="J306" s="511" t="s">
        <v>431</v>
      </c>
    </row>
    <row r="307" spans="1:10" ht="11.25">
      <c r="A307" s="511">
        <v>306</v>
      </c>
      <c r="B307" s="511" t="s">
        <v>425</v>
      </c>
      <c r="C307" s="511" t="s">
        <v>32</v>
      </c>
      <c r="D307" s="511" t="s">
        <v>1611</v>
      </c>
      <c r="E307" s="511" t="s">
        <v>1612</v>
      </c>
      <c r="F307" s="511" t="s">
        <v>1613</v>
      </c>
      <c r="G307" s="511" t="s">
        <v>1094</v>
      </c>
      <c r="H307" s="511" t="s">
        <v>1614</v>
      </c>
      <c r="J307" s="511" t="s">
        <v>431</v>
      </c>
    </row>
    <row r="308" spans="1:10" ht="11.25">
      <c r="A308" s="511">
        <v>307</v>
      </c>
      <c r="B308" s="511" t="s">
        <v>425</v>
      </c>
      <c r="C308" s="511" t="s">
        <v>32</v>
      </c>
      <c r="D308" s="511" t="s">
        <v>1615</v>
      </c>
      <c r="E308" s="511" t="s">
        <v>1616</v>
      </c>
      <c r="F308" s="511" t="s">
        <v>1617</v>
      </c>
      <c r="G308" s="511" t="s">
        <v>64</v>
      </c>
      <c r="H308" s="511" t="s">
        <v>1618</v>
      </c>
      <c r="J308" s="511" t="s">
        <v>431</v>
      </c>
    </row>
    <row r="309" spans="1:10" ht="11.25">
      <c r="A309" s="511">
        <v>308</v>
      </c>
      <c r="B309" s="511" t="s">
        <v>425</v>
      </c>
      <c r="C309" s="511" t="s">
        <v>32</v>
      </c>
      <c r="D309" s="511" t="s">
        <v>1619</v>
      </c>
      <c r="E309" s="511" t="s">
        <v>1620</v>
      </c>
      <c r="F309" s="511" t="s">
        <v>1621</v>
      </c>
      <c r="G309" s="511" t="s">
        <v>64</v>
      </c>
      <c r="J309" s="511" t="s">
        <v>431</v>
      </c>
    </row>
    <row r="310" spans="1:10" ht="11.25">
      <c r="A310" s="511">
        <v>309</v>
      </c>
      <c r="B310" s="511" t="s">
        <v>425</v>
      </c>
      <c r="C310" s="511" t="s">
        <v>32</v>
      </c>
      <c r="D310" s="511" t="s">
        <v>1622</v>
      </c>
      <c r="E310" s="511" t="s">
        <v>1623</v>
      </c>
      <c r="F310" s="511" t="s">
        <v>1624</v>
      </c>
      <c r="G310" s="511" t="s">
        <v>64</v>
      </c>
      <c r="H310" s="511" t="s">
        <v>1625</v>
      </c>
      <c r="J310" s="511" t="s">
        <v>431</v>
      </c>
    </row>
    <row r="311" spans="1:10" ht="11.25">
      <c r="A311" s="511">
        <v>310</v>
      </c>
      <c r="B311" s="511" t="s">
        <v>425</v>
      </c>
      <c r="C311" s="511" t="s">
        <v>32</v>
      </c>
      <c r="D311" s="511" t="s">
        <v>1626</v>
      </c>
      <c r="E311" s="511" t="s">
        <v>1627</v>
      </c>
      <c r="F311" s="511" t="s">
        <v>1621</v>
      </c>
      <c r="G311" s="511" t="s">
        <v>1580</v>
      </c>
      <c r="H311" s="511" t="s">
        <v>1628</v>
      </c>
      <c r="J311" s="511" t="s">
        <v>431</v>
      </c>
    </row>
    <row r="312" spans="1:10" ht="11.25">
      <c r="A312" s="511">
        <v>311</v>
      </c>
      <c r="B312" s="511" t="s">
        <v>425</v>
      </c>
      <c r="C312" s="511" t="s">
        <v>32</v>
      </c>
      <c r="D312" s="511" t="s">
        <v>1629</v>
      </c>
      <c r="E312" s="511" t="s">
        <v>1630</v>
      </c>
      <c r="F312" s="511" t="s">
        <v>1631</v>
      </c>
      <c r="G312" s="511" t="s">
        <v>1443</v>
      </c>
      <c r="H312" s="511" t="s">
        <v>1632</v>
      </c>
      <c r="J312" s="511" t="s">
        <v>431</v>
      </c>
    </row>
    <row r="313" spans="1:10" ht="11.25">
      <c r="A313" s="511">
        <v>312</v>
      </c>
      <c r="B313" s="511" t="s">
        <v>425</v>
      </c>
      <c r="C313" s="511" t="s">
        <v>32</v>
      </c>
      <c r="D313" s="511" t="s">
        <v>1633</v>
      </c>
      <c r="E313" s="511" t="s">
        <v>1630</v>
      </c>
      <c r="F313" s="511" t="s">
        <v>1634</v>
      </c>
      <c r="G313" s="511" t="s">
        <v>703</v>
      </c>
      <c r="J313" s="511" t="s">
        <v>431</v>
      </c>
    </row>
    <row r="314" spans="1:10" ht="11.25">
      <c r="A314" s="511">
        <v>313</v>
      </c>
      <c r="B314" s="511" t="s">
        <v>425</v>
      </c>
      <c r="C314" s="511" t="s">
        <v>32</v>
      </c>
      <c r="D314" s="511" t="s">
        <v>1635</v>
      </c>
      <c r="E314" s="511" t="s">
        <v>1636</v>
      </c>
      <c r="F314" s="511" t="s">
        <v>1637</v>
      </c>
      <c r="G314" s="511" t="s">
        <v>453</v>
      </c>
      <c r="H314" s="511" t="s">
        <v>1638</v>
      </c>
      <c r="J314" s="511" t="s">
        <v>431</v>
      </c>
    </row>
    <row r="315" spans="1:10" ht="11.25">
      <c r="A315" s="511">
        <v>314</v>
      </c>
      <c r="B315" s="511" t="s">
        <v>425</v>
      </c>
      <c r="C315" s="511" t="s">
        <v>32</v>
      </c>
      <c r="D315" s="511" t="s">
        <v>1639</v>
      </c>
      <c r="E315" s="511" t="s">
        <v>1636</v>
      </c>
      <c r="F315" s="511" t="s">
        <v>1640</v>
      </c>
      <c r="G315" s="511" t="s">
        <v>786</v>
      </c>
      <c r="H315" s="511" t="s">
        <v>1641</v>
      </c>
      <c r="J315" s="511" t="s">
        <v>431</v>
      </c>
    </row>
    <row r="316" spans="1:10" ht="11.25">
      <c r="A316" s="511">
        <v>315</v>
      </c>
      <c r="B316" s="511" t="s">
        <v>425</v>
      </c>
      <c r="C316" s="511" t="s">
        <v>32</v>
      </c>
      <c r="D316" s="511" t="s">
        <v>1642</v>
      </c>
      <c r="E316" s="511" t="s">
        <v>1643</v>
      </c>
      <c r="F316" s="511" t="s">
        <v>1644</v>
      </c>
      <c r="G316" s="511" t="s">
        <v>913</v>
      </c>
      <c r="J316" s="511" t="s">
        <v>431</v>
      </c>
    </row>
    <row r="317" spans="1:10" ht="11.25">
      <c r="A317" s="511">
        <v>316</v>
      </c>
      <c r="B317" s="511" t="s">
        <v>425</v>
      </c>
      <c r="C317" s="511" t="s">
        <v>32</v>
      </c>
      <c r="D317" s="511" t="s">
        <v>1645</v>
      </c>
      <c r="E317" s="511" t="s">
        <v>1646</v>
      </c>
      <c r="F317" s="511" t="s">
        <v>1647</v>
      </c>
      <c r="G317" s="511" t="s">
        <v>606</v>
      </c>
      <c r="H317" s="511" t="s">
        <v>1648</v>
      </c>
      <c r="J317" s="511" t="s">
        <v>431</v>
      </c>
    </row>
    <row r="318" spans="1:10" ht="11.25">
      <c r="A318" s="511">
        <v>317</v>
      </c>
      <c r="B318" s="511" t="s">
        <v>425</v>
      </c>
      <c r="C318" s="511" t="s">
        <v>32</v>
      </c>
      <c r="D318" s="511" t="s">
        <v>1649</v>
      </c>
      <c r="E318" s="511" t="s">
        <v>1650</v>
      </c>
      <c r="F318" s="511" t="s">
        <v>1651</v>
      </c>
      <c r="G318" s="511" t="s">
        <v>64</v>
      </c>
      <c r="H318" s="511" t="s">
        <v>1652</v>
      </c>
      <c r="J318" s="511" t="s">
        <v>431</v>
      </c>
    </row>
    <row r="319" spans="1:10" ht="11.25">
      <c r="A319" s="511">
        <v>318</v>
      </c>
      <c r="B319" s="511" t="s">
        <v>425</v>
      </c>
      <c r="C319" s="511" t="s">
        <v>32</v>
      </c>
      <c r="D319" s="511" t="s">
        <v>1653</v>
      </c>
      <c r="E319" s="511" t="s">
        <v>1654</v>
      </c>
      <c r="F319" s="511" t="s">
        <v>1655</v>
      </c>
      <c r="G319" s="511" t="s">
        <v>522</v>
      </c>
      <c r="H319" s="511" t="s">
        <v>1656</v>
      </c>
      <c r="J319" s="511" t="s">
        <v>431</v>
      </c>
    </row>
    <row r="320" spans="1:10" ht="11.25">
      <c r="A320" s="511">
        <v>319</v>
      </c>
      <c r="B320" s="511" t="s">
        <v>425</v>
      </c>
      <c r="C320" s="511" t="s">
        <v>32</v>
      </c>
      <c r="D320" s="511" t="s">
        <v>1657</v>
      </c>
      <c r="E320" s="511" t="s">
        <v>1658</v>
      </c>
      <c r="F320" s="511" t="s">
        <v>1659</v>
      </c>
      <c r="G320" s="511" t="s">
        <v>925</v>
      </c>
      <c r="J320" s="511" t="s">
        <v>431</v>
      </c>
    </row>
    <row r="321" spans="1:10" ht="11.25">
      <c r="A321" s="511">
        <v>320</v>
      </c>
      <c r="B321" s="511" t="s">
        <v>425</v>
      </c>
      <c r="C321" s="511" t="s">
        <v>32</v>
      </c>
      <c r="D321" s="511" t="s">
        <v>1660</v>
      </c>
      <c r="E321" s="511" t="s">
        <v>1661</v>
      </c>
      <c r="F321" s="511" t="s">
        <v>1662</v>
      </c>
      <c r="G321" s="511" t="s">
        <v>1594</v>
      </c>
      <c r="H321" s="511" t="s">
        <v>1663</v>
      </c>
      <c r="J321" s="511" t="s">
        <v>431</v>
      </c>
    </row>
    <row r="322" spans="1:10" ht="11.25">
      <c r="A322" s="511">
        <v>321</v>
      </c>
      <c r="B322" s="511" t="s">
        <v>425</v>
      </c>
      <c r="C322" s="511" t="s">
        <v>32</v>
      </c>
      <c r="D322" s="511" t="s">
        <v>1664</v>
      </c>
      <c r="E322" s="511" t="s">
        <v>1665</v>
      </c>
      <c r="F322" s="511" t="s">
        <v>1666</v>
      </c>
      <c r="G322" s="511" t="s">
        <v>824</v>
      </c>
      <c r="H322" s="511" t="s">
        <v>1667</v>
      </c>
      <c r="J322" s="511" t="s">
        <v>431</v>
      </c>
    </row>
    <row r="323" spans="1:10" ht="11.25">
      <c r="A323" s="511">
        <v>322</v>
      </c>
      <c r="B323" s="511" t="s">
        <v>425</v>
      </c>
      <c r="C323" s="511" t="s">
        <v>32</v>
      </c>
      <c r="D323" s="511" t="s">
        <v>1668</v>
      </c>
      <c r="E323" s="511" t="s">
        <v>1669</v>
      </c>
      <c r="F323" s="511" t="s">
        <v>1670</v>
      </c>
      <c r="G323" s="511" t="s">
        <v>467</v>
      </c>
      <c r="H323" s="511" t="s">
        <v>1671</v>
      </c>
      <c r="J323" s="511" t="s">
        <v>431</v>
      </c>
    </row>
    <row r="324" spans="1:10" ht="11.25">
      <c r="A324" s="511">
        <v>323</v>
      </c>
      <c r="B324" s="511" t="s">
        <v>425</v>
      </c>
      <c r="C324" s="511" t="s">
        <v>32</v>
      </c>
      <c r="D324" s="511" t="s">
        <v>1672</v>
      </c>
      <c r="E324" s="511" t="s">
        <v>1673</v>
      </c>
      <c r="F324" s="511" t="s">
        <v>1674</v>
      </c>
      <c r="G324" s="511" t="s">
        <v>1008</v>
      </c>
      <c r="H324" s="511" t="s">
        <v>1675</v>
      </c>
      <c r="J324" s="511" t="s">
        <v>431</v>
      </c>
    </row>
    <row r="325" spans="1:10" ht="11.25">
      <c r="A325" s="511">
        <v>324</v>
      </c>
      <c r="B325" s="511" t="s">
        <v>425</v>
      </c>
      <c r="C325" s="511" t="s">
        <v>32</v>
      </c>
      <c r="D325" s="511" t="s">
        <v>1676</v>
      </c>
      <c r="E325" s="511" t="s">
        <v>1677</v>
      </c>
      <c r="F325" s="511" t="s">
        <v>1678</v>
      </c>
      <c r="G325" s="511" t="s">
        <v>467</v>
      </c>
      <c r="H325" s="511" t="s">
        <v>1679</v>
      </c>
      <c r="J325" s="511" t="s">
        <v>431</v>
      </c>
    </row>
    <row r="326" spans="1:10" ht="11.25">
      <c r="A326" s="511">
        <v>325</v>
      </c>
      <c r="B326" s="511" t="s">
        <v>425</v>
      </c>
      <c r="C326" s="511" t="s">
        <v>32</v>
      </c>
      <c r="D326" s="511" t="s">
        <v>1680</v>
      </c>
      <c r="E326" s="511" t="s">
        <v>1681</v>
      </c>
      <c r="F326" s="511" t="s">
        <v>1682</v>
      </c>
      <c r="G326" s="511" t="s">
        <v>581</v>
      </c>
      <c r="H326" s="511" t="s">
        <v>1683</v>
      </c>
      <c r="J326" s="511" t="s">
        <v>431</v>
      </c>
    </row>
    <row r="327" spans="1:10" ht="11.25">
      <c r="A327" s="511">
        <v>326</v>
      </c>
      <c r="B327" s="511" t="s">
        <v>425</v>
      </c>
      <c r="C327" s="511" t="s">
        <v>32</v>
      </c>
      <c r="D327" s="511" t="s">
        <v>1684</v>
      </c>
      <c r="E327" s="511" t="s">
        <v>1685</v>
      </c>
      <c r="F327" s="511" t="s">
        <v>1686</v>
      </c>
      <c r="G327" s="511" t="s">
        <v>1687</v>
      </c>
      <c r="H327" s="511" t="s">
        <v>1688</v>
      </c>
      <c r="J327" s="511" t="s">
        <v>431</v>
      </c>
    </row>
    <row r="328" spans="1:10" ht="11.25">
      <c r="A328" s="511">
        <v>327</v>
      </c>
      <c r="B328" s="511" t="s">
        <v>425</v>
      </c>
      <c r="C328" s="511" t="s">
        <v>32</v>
      </c>
      <c r="D328" s="511" t="s">
        <v>1689</v>
      </c>
      <c r="E328" s="511" t="s">
        <v>1690</v>
      </c>
      <c r="F328" s="511" t="s">
        <v>1691</v>
      </c>
      <c r="G328" s="511" t="s">
        <v>1443</v>
      </c>
      <c r="H328" s="511" t="s">
        <v>1692</v>
      </c>
      <c r="J328" s="511" t="s">
        <v>431</v>
      </c>
    </row>
    <row r="329" spans="1:10" ht="11.25">
      <c r="A329" s="511">
        <v>328</v>
      </c>
      <c r="B329" s="511" t="s">
        <v>425</v>
      </c>
      <c r="C329" s="511" t="s">
        <v>32</v>
      </c>
      <c r="D329" s="511" t="s">
        <v>1693</v>
      </c>
      <c r="E329" s="511" t="s">
        <v>1694</v>
      </c>
      <c r="F329" s="511" t="s">
        <v>1695</v>
      </c>
      <c r="G329" s="511" t="s">
        <v>1443</v>
      </c>
      <c r="H329" s="511" t="s">
        <v>1696</v>
      </c>
      <c r="J329" s="511" t="s">
        <v>431</v>
      </c>
    </row>
    <row r="330" spans="1:10" ht="11.25">
      <c r="A330" s="511">
        <v>329</v>
      </c>
      <c r="B330" s="511" t="s">
        <v>425</v>
      </c>
      <c r="C330" s="511" t="s">
        <v>32</v>
      </c>
      <c r="D330" s="511" t="s">
        <v>1697</v>
      </c>
      <c r="E330" s="511" t="s">
        <v>1698</v>
      </c>
      <c r="F330" s="511" t="s">
        <v>1699</v>
      </c>
      <c r="G330" s="511" t="s">
        <v>913</v>
      </c>
      <c r="J330" s="511" t="s">
        <v>431</v>
      </c>
    </row>
    <row r="331" spans="1:10" ht="11.25">
      <c r="A331" s="511">
        <v>330</v>
      </c>
      <c r="B331" s="511" t="s">
        <v>425</v>
      </c>
      <c r="C331" s="511" t="s">
        <v>32</v>
      </c>
      <c r="D331" s="511" t="s">
        <v>1700</v>
      </c>
      <c r="E331" s="511" t="s">
        <v>1701</v>
      </c>
      <c r="F331" s="511" t="s">
        <v>1702</v>
      </c>
      <c r="G331" s="511" t="s">
        <v>872</v>
      </c>
      <c r="H331" s="511" t="s">
        <v>1703</v>
      </c>
      <c r="J331" s="511" t="s">
        <v>431</v>
      </c>
    </row>
    <row r="332" spans="1:10" ht="11.25">
      <c r="A332" s="511">
        <v>331</v>
      </c>
      <c r="B332" s="511" t="s">
        <v>425</v>
      </c>
      <c r="C332" s="511" t="s">
        <v>32</v>
      </c>
      <c r="D332" s="511" t="s">
        <v>1704</v>
      </c>
      <c r="E332" s="511" t="s">
        <v>1705</v>
      </c>
      <c r="F332" s="511" t="s">
        <v>1706</v>
      </c>
      <c r="G332" s="511" t="s">
        <v>64</v>
      </c>
      <c r="H332" s="511" t="s">
        <v>1707</v>
      </c>
      <c r="J332" s="511" t="s">
        <v>431</v>
      </c>
    </row>
    <row r="333" spans="1:10" ht="11.25">
      <c r="A333" s="511">
        <v>332</v>
      </c>
      <c r="B333" s="511" t="s">
        <v>425</v>
      </c>
      <c r="C333" s="511" t="s">
        <v>32</v>
      </c>
      <c r="D333" s="511" t="s">
        <v>1708</v>
      </c>
      <c r="E333" s="511" t="s">
        <v>1709</v>
      </c>
      <c r="F333" s="511" t="s">
        <v>1710</v>
      </c>
      <c r="G333" s="511" t="s">
        <v>1711</v>
      </c>
      <c r="H333" s="511" t="s">
        <v>1350</v>
      </c>
      <c r="J333" s="511" t="s">
        <v>431</v>
      </c>
    </row>
    <row r="334" spans="1:10" ht="11.25">
      <c r="A334" s="511">
        <v>333</v>
      </c>
      <c r="B334" s="511" t="s">
        <v>425</v>
      </c>
      <c r="C334" s="511" t="s">
        <v>32</v>
      </c>
      <c r="D334" s="511" t="s">
        <v>1712</v>
      </c>
      <c r="E334" s="511" t="s">
        <v>1713</v>
      </c>
      <c r="F334" s="511" t="s">
        <v>1714</v>
      </c>
      <c r="G334" s="511" t="s">
        <v>1443</v>
      </c>
      <c r="H334" s="511" t="s">
        <v>1715</v>
      </c>
      <c r="J334" s="511" t="s">
        <v>431</v>
      </c>
    </row>
    <row r="335" spans="1:10" ht="11.25">
      <c r="A335" s="511">
        <v>334</v>
      </c>
      <c r="B335" s="511" t="s">
        <v>425</v>
      </c>
      <c r="C335" s="511" t="s">
        <v>32</v>
      </c>
      <c r="D335" s="511" t="s">
        <v>1716</v>
      </c>
      <c r="E335" s="511" t="s">
        <v>1717</v>
      </c>
      <c r="F335" s="511" t="s">
        <v>1718</v>
      </c>
      <c r="G335" s="511" t="s">
        <v>467</v>
      </c>
      <c r="H335" s="511" t="s">
        <v>1719</v>
      </c>
      <c r="J335" s="511" t="s">
        <v>431</v>
      </c>
    </row>
    <row r="336" spans="1:10" ht="11.25">
      <c r="A336" s="511">
        <v>335</v>
      </c>
      <c r="B336" s="511" t="s">
        <v>425</v>
      </c>
      <c r="C336" s="511" t="s">
        <v>32</v>
      </c>
      <c r="D336" s="511" t="s">
        <v>1720</v>
      </c>
      <c r="E336" s="511" t="s">
        <v>1721</v>
      </c>
      <c r="F336" s="511" t="s">
        <v>1722</v>
      </c>
      <c r="G336" s="511" t="s">
        <v>1711</v>
      </c>
      <c r="H336" s="511" t="s">
        <v>1723</v>
      </c>
      <c r="J336" s="511" t="s">
        <v>431</v>
      </c>
    </row>
    <row r="337" spans="1:10" ht="11.25">
      <c r="A337" s="511">
        <v>336</v>
      </c>
      <c r="B337" s="511" t="s">
        <v>425</v>
      </c>
      <c r="C337" s="511" t="s">
        <v>32</v>
      </c>
      <c r="D337" s="511" t="s">
        <v>1724</v>
      </c>
      <c r="E337" s="511" t="s">
        <v>1725</v>
      </c>
      <c r="F337" s="511" t="s">
        <v>1726</v>
      </c>
      <c r="G337" s="511" t="s">
        <v>1610</v>
      </c>
      <c r="H337" s="511" t="s">
        <v>768</v>
      </c>
      <c r="J337" s="511" t="s">
        <v>431</v>
      </c>
    </row>
    <row r="338" spans="1:10" ht="11.25">
      <c r="A338" s="511">
        <v>337</v>
      </c>
      <c r="B338" s="511" t="s">
        <v>425</v>
      </c>
      <c r="C338" s="511" t="s">
        <v>32</v>
      </c>
      <c r="D338" s="511" t="s">
        <v>1727</v>
      </c>
      <c r="E338" s="511" t="s">
        <v>1728</v>
      </c>
      <c r="F338" s="511" t="s">
        <v>1729</v>
      </c>
      <c r="G338" s="511" t="s">
        <v>1569</v>
      </c>
      <c r="H338" s="511" t="s">
        <v>1730</v>
      </c>
      <c r="J338" s="511" t="s">
        <v>431</v>
      </c>
    </row>
    <row r="339" spans="1:10" ht="11.25">
      <c r="A339" s="511">
        <v>338</v>
      </c>
      <c r="B339" s="511" t="s">
        <v>425</v>
      </c>
      <c r="C339" s="511" t="s">
        <v>32</v>
      </c>
      <c r="D339" s="511" t="s">
        <v>1731</v>
      </c>
      <c r="E339" s="511" t="s">
        <v>1732</v>
      </c>
      <c r="F339" s="511" t="s">
        <v>1733</v>
      </c>
      <c r="G339" s="511" t="s">
        <v>449</v>
      </c>
      <c r="H339" s="511" t="s">
        <v>1734</v>
      </c>
      <c r="J339" s="511" t="s">
        <v>431</v>
      </c>
    </row>
    <row r="340" spans="1:10" ht="11.25">
      <c r="A340" s="511">
        <v>339</v>
      </c>
      <c r="B340" s="511" t="s">
        <v>425</v>
      </c>
      <c r="C340" s="511" t="s">
        <v>32</v>
      </c>
      <c r="D340" s="511" t="s">
        <v>1735</v>
      </c>
      <c r="E340" s="511" t="s">
        <v>1736</v>
      </c>
      <c r="F340" s="511" t="s">
        <v>1737</v>
      </c>
      <c r="G340" s="511" t="s">
        <v>1003</v>
      </c>
      <c r="H340" s="511" t="s">
        <v>1738</v>
      </c>
      <c r="J340" s="511" t="s">
        <v>431</v>
      </c>
    </row>
    <row r="341" spans="1:10" ht="11.25">
      <c r="A341" s="511">
        <v>340</v>
      </c>
      <c r="B341" s="511" t="s">
        <v>425</v>
      </c>
      <c r="C341" s="511" t="s">
        <v>32</v>
      </c>
      <c r="D341" s="511" t="s">
        <v>1739</v>
      </c>
      <c r="E341" s="511" t="s">
        <v>1740</v>
      </c>
      <c r="F341" s="511" t="s">
        <v>1741</v>
      </c>
      <c r="G341" s="511" t="s">
        <v>467</v>
      </c>
      <c r="H341" s="511" t="s">
        <v>1742</v>
      </c>
      <c r="J341" s="511" t="s">
        <v>431</v>
      </c>
    </row>
    <row r="342" spans="1:10" ht="11.25">
      <c r="A342" s="511">
        <v>341</v>
      </c>
      <c r="B342" s="511" t="s">
        <v>425</v>
      </c>
      <c r="C342" s="511" t="s">
        <v>32</v>
      </c>
      <c r="D342" s="511" t="s">
        <v>1743</v>
      </c>
      <c r="E342" s="511" t="s">
        <v>1744</v>
      </c>
      <c r="F342" s="511" t="s">
        <v>1745</v>
      </c>
      <c r="G342" s="511" t="s">
        <v>1094</v>
      </c>
      <c r="J342" s="511" t="s">
        <v>431</v>
      </c>
    </row>
    <row r="343" spans="1:10" ht="11.25">
      <c r="A343" s="511">
        <v>342</v>
      </c>
      <c r="B343" s="511" t="s">
        <v>425</v>
      </c>
      <c r="C343" s="511" t="s">
        <v>32</v>
      </c>
      <c r="D343" s="511" t="s">
        <v>1746</v>
      </c>
      <c r="E343" s="511" t="s">
        <v>1747</v>
      </c>
      <c r="F343" s="511" t="s">
        <v>1748</v>
      </c>
      <c r="G343" s="511" t="s">
        <v>1749</v>
      </c>
      <c r="J343" s="511" t="s">
        <v>431</v>
      </c>
    </row>
    <row r="344" spans="1:10" ht="11.25">
      <c r="A344" s="511">
        <v>343</v>
      </c>
      <c r="B344" s="511" t="s">
        <v>425</v>
      </c>
      <c r="C344" s="511" t="s">
        <v>32</v>
      </c>
      <c r="D344" s="511" t="s">
        <v>1750</v>
      </c>
      <c r="E344" s="511" t="s">
        <v>1751</v>
      </c>
      <c r="F344" s="511" t="s">
        <v>1752</v>
      </c>
      <c r="G344" s="511" t="s">
        <v>1094</v>
      </c>
      <c r="H344" s="511" t="s">
        <v>1753</v>
      </c>
      <c r="J344" s="511" t="s">
        <v>431</v>
      </c>
    </row>
    <row r="345" spans="1:10" ht="11.25">
      <c r="A345" s="511">
        <v>344</v>
      </c>
      <c r="B345" s="511" t="s">
        <v>425</v>
      </c>
      <c r="C345" s="511" t="s">
        <v>32</v>
      </c>
      <c r="D345" s="511" t="s">
        <v>1754</v>
      </c>
      <c r="E345" s="511" t="s">
        <v>1755</v>
      </c>
      <c r="F345" s="511" t="s">
        <v>1756</v>
      </c>
      <c r="G345" s="511" t="s">
        <v>522</v>
      </c>
      <c r="H345" s="511" t="s">
        <v>1757</v>
      </c>
      <c r="J345" s="511" t="s">
        <v>431</v>
      </c>
    </row>
    <row r="346" spans="1:10" ht="11.25">
      <c r="A346" s="511">
        <v>345</v>
      </c>
      <c r="B346" s="511" t="s">
        <v>425</v>
      </c>
      <c r="C346" s="511" t="s">
        <v>32</v>
      </c>
      <c r="D346" s="511" t="s">
        <v>1758</v>
      </c>
      <c r="E346" s="511" t="s">
        <v>1759</v>
      </c>
      <c r="F346" s="511" t="s">
        <v>1760</v>
      </c>
      <c r="G346" s="511" t="s">
        <v>1761</v>
      </c>
      <c r="H346" s="511" t="s">
        <v>1762</v>
      </c>
      <c r="J346" s="511" t="s">
        <v>431</v>
      </c>
    </row>
    <row r="347" spans="1:10" ht="11.25">
      <c r="A347" s="511">
        <v>346</v>
      </c>
      <c r="B347" s="511" t="s">
        <v>425</v>
      </c>
      <c r="C347" s="511" t="s">
        <v>32</v>
      </c>
      <c r="D347" s="511" t="s">
        <v>1763</v>
      </c>
      <c r="E347" s="511" t="s">
        <v>1764</v>
      </c>
      <c r="F347" s="511" t="s">
        <v>1765</v>
      </c>
      <c r="G347" s="511" t="s">
        <v>1373</v>
      </c>
      <c r="J347" s="511" t="s">
        <v>431</v>
      </c>
    </row>
    <row r="348" spans="1:10" ht="11.25">
      <c r="A348" s="511">
        <v>347</v>
      </c>
      <c r="B348" s="511" t="s">
        <v>425</v>
      </c>
      <c r="C348" s="511" t="s">
        <v>32</v>
      </c>
      <c r="D348" s="511" t="s">
        <v>1766</v>
      </c>
      <c r="E348" s="511" t="s">
        <v>1767</v>
      </c>
      <c r="F348" s="511" t="s">
        <v>1768</v>
      </c>
      <c r="G348" s="511" t="s">
        <v>522</v>
      </c>
      <c r="H348" s="511" t="s">
        <v>1769</v>
      </c>
      <c r="J348" s="511" t="s">
        <v>431</v>
      </c>
    </row>
    <row r="349" spans="1:10" ht="11.25">
      <c r="A349" s="511">
        <v>348</v>
      </c>
      <c r="B349" s="511" t="s">
        <v>425</v>
      </c>
      <c r="C349" s="511" t="s">
        <v>32</v>
      </c>
      <c r="D349" s="511" t="s">
        <v>1770</v>
      </c>
      <c r="E349" s="511" t="s">
        <v>1771</v>
      </c>
      <c r="F349" s="511" t="s">
        <v>1772</v>
      </c>
      <c r="G349" s="511" t="s">
        <v>522</v>
      </c>
      <c r="H349" s="511" t="s">
        <v>1773</v>
      </c>
      <c r="J349" s="511" t="s">
        <v>431</v>
      </c>
    </row>
    <row r="350" spans="1:10" ht="11.25">
      <c r="A350" s="511">
        <v>349</v>
      </c>
      <c r="B350" s="511" t="s">
        <v>425</v>
      </c>
      <c r="C350" s="511" t="s">
        <v>32</v>
      </c>
      <c r="D350" s="511" t="s">
        <v>1774</v>
      </c>
      <c r="E350" s="511" t="s">
        <v>1775</v>
      </c>
      <c r="F350" s="511" t="s">
        <v>1772</v>
      </c>
      <c r="G350" s="511" t="s">
        <v>467</v>
      </c>
      <c r="H350" s="511" t="s">
        <v>1776</v>
      </c>
      <c r="J350" s="511" t="s">
        <v>431</v>
      </c>
    </row>
    <row r="351" spans="1:10" ht="11.25">
      <c r="A351" s="511">
        <v>350</v>
      </c>
      <c r="B351" s="511" t="s">
        <v>425</v>
      </c>
      <c r="C351" s="511" t="s">
        <v>32</v>
      </c>
      <c r="D351" s="511" t="s">
        <v>1777</v>
      </c>
      <c r="E351" s="511" t="s">
        <v>1778</v>
      </c>
      <c r="F351" s="511" t="s">
        <v>1779</v>
      </c>
      <c r="G351" s="511" t="s">
        <v>1711</v>
      </c>
      <c r="H351" s="511" t="s">
        <v>1350</v>
      </c>
      <c r="J351" s="511" t="s">
        <v>431</v>
      </c>
    </row>
    <row r="352" spans="1:10" ht="11.25">
      <c r="A352" s="511">
        <v>351</v>
      </c>
      <c r="B352" s="511" t="s">
        <v>425</v>
      </c>
      <c r="C352" s="511" t="s">
        <v>32</v>
      </c>
      <c r="D352" s="511" t="s">
        <v>1780</v>
      </c>
      <c r="E352" s="511" t="s">
        <v>1781</v>
      </c>
      <c r="F352" s="511" t="s">
        <v>1782</v>
      </c>
      <c r="G352" s="511" t="s">
        <v>1077</v>
      </c>
      <c r="H352" s="511" t="s">
        <v>1783</v>
      </c>
      <c r="J352" s="511" t="s">
        <v>431</v>
      </c>
    </row>
    <row r="353" spans="1:10" ht="11.25">
      <c r="A353" s="511">
        <v>352</v>
      </c>
      <c r="B353" s="511" t="s">
        <v>425</v>
      </c>
      <c r="C353" s="511" t="s">
        <v>32</v>
      </c>
      <c r="D353" s="511" t="s">
        <v>1784</v>
      </c>
      <c r="E353" s="511" t="s">
        <v>1785</v>
      </c>
      <c r="F353" s="511" t="s">
        <v>1786</v>
      </c>
      <c r="G353" s="511" t="s">
        <v>527</v>
      </c>
      <c r="H353" s="511" t="s">
        <v>1787</v>
      </c>
      <c r="J353" s="511" t="s">
        <v>431</v>
      </c>
    </row>
    <row r="354" spans="1:10" ht="11.25">
      <c r="A354" s="511">
        <v>353</v>
      </c>
      <c r="B354" s="511" t="s">
        <v>425</v>
      </c>
      <c r="C354" s="511" t="s">
        <v>32</v>
      </c>
      <c r="D354" s="511" t="s">
        <v>1788</v>
      </c>
      <c r="E354" s="511" t="s">
        <v>1789</v>
      </c>
      <c r="F354" s="511" t="s">
        <v>1790</v>
      </c>
      <c r="G354" s="511" t="s">
        <v>1003</v>
      </c>
      <c r="H354" s="511" t="s">
        <v>1791</v>
      </c>
      <c r="J354" s="511" t="s">
        <v>431</v>
      </c>
    </row>
    <row r="355" spans="1:10" ht="11.25">
      <c r="A355" s="511">
        <v>354</v>
      </c>
      <c r="B355" s="511" t="s">
        <v>425</v>
      </c>
      <c r="C355" s="511" t="s">
        <v>32</v>
      </c>
      <c r="D355" s="511" t="s">
        <v>1792</v>
      </c>
      <c r="E355" s="511" t="s">
        <v>1793</v>
      </c>
      <c r="F355" s="511" t="s">
        <v>1794</v>
      </c>
      <c r="G355" s="511" t="s">
        <v>1443</v>
      </c>
      <c r="H355" s="511" t="s">
        <v>1795</v>
      </c>
      <c r="J355" s="511" t="s">
        <v>431</v>
      </c>
    </row>
    <row r="356" spans="1:10" ht="11.25">
      <c r="A356" s="511">
        <v>355</v>
      </c>
      <c r="B356" s="511" t="s">
        <v>425</v>
      </c>
      <c r="C356" s="511" t="s">
        <v>32</v>
      </c>
      <c r="D356" s="511" t="s">
        <v>1796</v>
      </c>
      <c r="E356" s="511" t="s">
        <v>1797</v>
      </c>
      <c r="F356" s="511" t="s">
        <v>1798</v>
      </c>
      <c r="G356" s="511" t="s">
        <v>694</v>
      </c>
      <c r="H356" s="511" t="s">
        <v>1128</v>
      </c>
      <c r="J356" s="511" t="s">
        <v>431</v>
      </c>
    </row>
    <row r="357" spans="1:10" ht="11.25">
      <c r="A357" s="511">
        <v>356</v>
      </c>
      <c r="B357" s="511" t="s">
        <v>425</v>
      </c>
      <c r="C357" s="511" t="s">
        <v>32</v>
      </c>
      <c r="D357" s="511" t="s">
        <v>1799</v>
      </c>
      <c r="E357" s="511" t="s">
        <v>1800</v>
      </c>
      <c r="F357" s="511" t="s">
        <v>1801</v>
      </c>
      <c r="G357" s="511" t="s">
        <v>1094</v>
      </c>
      <c r="H357" s="511" t="s">
        <v>1802</v>
      </c>
      <c r="J357" s="511" t="s">
        <v>431</v>
      </c>
    </row>
    <row r="358" spans="1:10" ht="11.25">
      <c r="A358" s="511">
        <v>357</v>
      </c>
      <c r="B358" s="511" t="s">
        <v>425</v>
      </c>
      <c r="C358" s="511" t="s">
        <v>32</v>
      </c>
      <c r="D358" s="511" t="s">
        <v>1803</v>
      </c>
      <c r="E358" s="511" t="s">
        <v>1804</v>
      </c>
      <c r="F358" s="511" t="s">
        <v>1805</v>
      </c>
      <c r="G358" s="511" t="s">
        <v>965</v>
      </c>
      <c r="H358" s="511" t="s">
        <v>1543</v>
      </c>
      <c r="J358" s="511" t="s">
        <v>431</v>
      </c>
    </row>
    <row r="359" spans="1:10" ht="11.25">
      <c r="A359" s="511">
        <v>358</v>
      </c>
      <c r="B359" s="511" t="s">
        <v>425</v>
      </c>
      <c r="C359" s="511" t="s">
        <v>32</v>
      </c>
      <c r="D359" s="511" t="s">
        <v>1806</v>
      </c>
      <c r="E359" s="511" t="s">
        <v>1807</v>
      </c>
      <c r="F359" s="511" t="s">
        <v>1808</v>
      </c>
      <c r="G359" s="511" t="s">
        <v>913</v>
      </c>
      <c r="J359" s="511" t="s">
        <v>431</v>
      </c>
    </row>
    <row r="360" spans="1:10" ht="11.25">
      <c r="A360" s="511">
        <v>359</v>
      </c>
      <c r="B360" s="511" t="s">
        <v>425</v>
      </c>
      <c r="C360" s="511" t="s">
        <v>32</v>
      </c>
      <c r="D360" s="511" t="s">
        <v>1809</v>
      </c>
      <c r="E360" s="511" t="s">
        <v>1810</v>
      </c>
      <c r="F360" s="511" t="s">
        <v>1811</v>
      </c>
      <c r="G360" s="511" t="s">
        <v>458</v>
      </c>
      <c r="H360" s="511" t="s">
        <v>1812</v>
      </c>
      <c r="J360" s="511" t="s">
        <v>431</v>
      </c>
    </row>
    <row r="361" spans="1:10" ht="11.25">
      <c r="A361" s="511">
        <v>360</v>
      </c>
      <c r="B361" s="511" t="s">
        <v>425</v>
      </c>
      <c r="C361" s="511" t="s">
        <v>32</v>
      </c>
      <c r="D361" s="511" t="s">
        <v>1813</v>
      </c>
      <c r="E361" s="511" t="s">
        <v>1814</v>
      </c>
      <c r="F361" s="511" t="s">
        <v>1815</v>
      </c>
      <c r="G361" s="511" t="s">
        <v>64</v>
      </c>
      <c r="H361" s="511" t="s">
        <v>1816</v>
      </c>
      <c r="J361" s="511" t="s">
        <v>431</v>
      </c>
    </row>
    <row r="362" spans="1:10" ht="11.25">
      <c r="A362" s="511">
        <v>361</v>
      </c>
      <c r="B362" s="511" t="s">
        <v>425</v>
      </c>
      <c r="C362" s="511" t="s">
        <v>32</v>
      </c>
      <c r="D362" s="511" t="s">
        <v>1817</v>
      </c>
      <c r="E362" s="511" t="s">
        <v>1818</v>
      </c>
      <c r="F362" s="511" t="s">
        <v>1819</v>
      </c>
      <c r="G362" s="511" t="s">
        <v>1820</v>
      </c>
      <c r="H362" s="511" t="s">
        <v>1821</v>
      </c>
      <c r="J362" s="511" t="s">
        <v>431</v>
      </c>
    </row>
    <row r="363" spans="1:10" ht="11.25">
      <c r="A363" s="511">
        <v>362</v>
      </c>
      <c r="B363" s="511" t="s">
        <v>425</v>
      </c>
      <c r="C363" s="511" t="s">
        <v>32</v>
      </c>
      <c r="D363" s="511" t="s">
        <v>1822</v>
      </c>
      <c r="E363" s="511" t="s">
        <v>1823</v>
      </c>
      <c r="F363" s="511" t="s">
        <v>1824</v>
      </c>
      <c r="G363" s="511" t="s">
        <v>703</v>
      </c>
      <c r="J363" s="511" t="s">
        <v>431</v>
      </c>
    </row>
    <row r="364" spans="1:10" ht="11.25">
      <c r="A364" s="511">
        <v>363</v>
      </c>
      <c r="B364" s="511" t="s">
        <v>425</v>
      </c>
      <c r="C364" s="511" t="s">
        <v>32</v>
      </c>
      <c r="D364" s="511" t="s">
        <v>1825</v>
      </c>
      <c r="E364" s="511" t="s">
        <v>1826</v>
      </c>
      <c r="F364" s="511" t="s">
        <v>1827</v>
      </c>
      <c r="G364" s="511" t="s">
        <v>64</v>
      </c>
      <c r="H364" s="511" t="s">
        <v>1828</v>
      </c>
      <c r="J364" s="511" t="s">
        <v>431</v>
      </c>
    </row>
    <row r="365" spans="1:10" ht="11.25">
      <c r="A365" s="511">
        <v>364</v>
      </c>
      <c r="B365" s="511" t="s">
        <v>425</v>
      </c>
      <c r="C365" s="511" t="s">
        <v>32</v>
      </c>
      <c r="D365" s="511" t="s">
        <v>1829</v>
      </c>
      <c r="E365" s="511" t="s">
        <v>1830</v>
      </c>
      <c r="F365" s="511" t="s">
        <v>1831</v>
      </c>
      <c r="G365" s="511" t="s">
        <v>1594</v>
      </c>
      <c r="H365" s="511" t="s">
        <v>1832</v>
      </c>
      <c r="J365" s="511" t="s">
        <v>431</v>
      </c>
    </row>
    <row r="366" spans="1:10" ht="11.25">
      <c r="A366" s="511">
        <v>365</v>
      </c>
      <c r="B366" s="511" t="s">
        <v>425</v>
      </c>
      <c r="C366" s="511" t="s">
        <v>32</v>
      </c>
      <c r="D366" s="511" t="s">
        <v>1833</v>
      </c>
      <c r="E366" s="511" t="s">
        <v>1834</v>
      </c>
      <c r="F366" s="511" t="s">
        <v>1835</v>
      </c>
      <c r="G366" s="511" t="s">
        <v>1094</v>
      </c>
      <c r="H366" s="511" t="s">
        <v>1836</v>
      </c>
      <c r="J366" s="511" t="s">
        <v>431</v>
      </c>
    </row>
    <row r="367" spans="1:10" ht="11.25">
      <c r="A367" s="511">
        <v>366</v>
      </c>
      <c r="B367" s="511" t="s">
        <v>425</v>
      </c>
      <c r="C367" s="511" t="s">
        <v>32</v>
      </c>
      <c r="D367" s="511" t="s">
        <v>1837</v>
      </c>
      <c r="E367" s="511" t="s">
        <v>1838</v>
      </c>
      <c r="F367" s="511" t="s">
        <v>1839</v>
      </c>
      <c r="G367" s="511" t="s">
        <v>786</v>
      </c>
      <c r="H367" s="511" t="s">
        <v>1840</v>
      </c>
      <c r="J367" s="511" t="s">
        <v>431</v>
      </c>
    </row>
    <row r="368" spans="1:10" ht="11.25">
      <c r="A368" s="511">
        <v>367</v>
      </c>
      <c r="B368" s="511" t="s">
        <v>425</v>
      </c>
      <c r="C368" s="511" t="s">
        <v>32</v>
      </c>
      <c r="D368" s="511" t="s">
        <v>1841</v>
      </c>
      <c r="E368" s="511" t="s">
        <v>1842</v>
      </c>
      <c r="F368" s="511" t="s">
        <v>1843</v>
      </c>
      <c r="G368" s="511" t="s">
        <v>458</v>
      </c>
      <c r="J368" s="511" t="s">
        <v>431</v>
      </c>
    </row>
    <row r="369" spans="1:10" ht="11.25">
      <c r="A369" s="511">
        <v>368</v>
      </c>
      <c r="B369" s="511" t="s">
        <v>425</v>
      </c>
      <c r="C369" s="511" t="s">
        <v>32</v>
      </c>
      <c r="D369" s="511" t="s">
        <v>1844</v>
      </c>
      <c r="E369" s="511" t="s">
        <v>1845</v>
      </c>
      <c r="F369" s="511" t="s">
        <v>1846</v>
      </c>
      <c r="G369" s="511" t="s">
        <v>467</v>
      </c>
      <c r="J369" s="511" t="s">
        <v>431</v>
      </c>
    </row>
    <row r="370" spans="1:10" ht="11.25">
      <c r="A370" s="511">
        <v>369</v>
      </c>
      <c r="B370" s="511" t="s">
        <v>425</v>
      </c>
      <c r="C370" s="511" t="s">
        <v>32</v>
      </c>
      <c r="D370" s="511" t="s">
        <v>1847</v>
      </c>
      <c r="E370" s="511" t="s">
        <v>1848</v>
      </c>
      <c r="F370" s="511" t="s">
        <v>1849</v>
      </c>
      <c r="G370" s="511" t="s">
        <v>622</v>
      </c>
      <c r="H370" s="511" t="s">
        <v>1850</v>
      </c>
      <c r="J370" s="511" t="s">
        <v>431</v>
      </c>
    </row>
    <row r="371" spans="1:10" ht="11.25">
      <c r="A371" s="511">
        <v>370</v>
      </c>
      <c r="B371" s="511" t="s">
        <v>425</v>
      </c>
      <c r="C371" s="511" t="s">
        <v>32</v>
      </c>
      <c r="D371" s="511" t="s">
        <v>1851</v>
      </c>
      <c r="E371" s="511" t="s">
        <v>1852</v>
      </c>
      <c r="F371" s="511" t="s">
        <v>1853</v>
      </c>
      <c r="G371" s="511" t="s">
        <v>467</v>
      </c>
      <c r="H371" s="511" t="s">
        <v>482</v>
      </c>
      <c r="J371" s="511" t="s">
        <v>431</v>
      </c>
    </row>
    <row r="372" spans="1:10" ht="11.25">
      <c r="A372" s="511">
        <v>371</v>
      </c>
      <c r="B372" s="511" t="s">
        <v>425</v>
      </c>
      <c r="C372" s="511" t="s">
        <v>32</v>
      </c>
      <c r="D372" s="511" t="s">
        <v>1854</v>
      </c>
      <c r="E372" s="511" t="s">
        <v>1855</v>
      </c>
      <c r="F372" s="511" t="s">
        <v>1856</v>
      </c>
      <c r="G372" s="511" t="s">
        <v>467</v>
      </c>
      <c r="H372" s="511" t="s">
        <v>1857</v>
      </c>
      <c r="J372" s="511" t="s">
        <v>431</v>
      </c>
    </row>
    <row r="373" spans="1:10" ht="11.25">
      <c r="A373" s="511">
        <v>372</v>
      </c>
      <c r="B373" s="511" t="s">
        <v>425</v>
      </c>
      <c r="C373" s="511" t="s">
        <v>32</v>
      </c>
      <c r="D373" s="511" t="s">
        <v>1858</v>
      </c>
      <c r="E373" s="511" t="s">
        <v>1859</v>
      </c>
      <c r="F373" s="511" t="s">
        <v>1860</v>
      </c>
      <c r="G373" s="511" t="s">
        <v>467</v>
      </c>
      <c r="H373" s="511" t="s">
        <v>1861</v>
      </c>
      <c r="J373" s="511" t="s">
        <v>431</v>
      </c>
    </row>
    <row r="374" spans="1:10" ht="11.25">
      <c r="A374" s="511">
        <v>373</v>
      </c>
      <c r="B374" s="511" t="s">
        <v>425</v>
      </c>
      <c r="C374" s="511" t="s">
        <v>32</v>
      </c>
      <c r="D374" s="511" t="s">
        <v>1862</v>
      </c>
      <c r="E374" s="511" t="s">
        <v>1863</v>
      </c>
      <c r="F374" s="511" t="s">
        <v>1864</v>
      </c>
      <c r="G374" s="511" t="s">
        <v>913</v>
      </c>
      <c r="J374" s="511" t="s">
        <v>431</v>
      </c>
    </row>
    <row r="375" spans="1:10" ht="11.25">
      <c r="A375" s="511">
        <v>374</v>
      </c>
      <c r="B375" s="511" t="s">
        <v>425</v>
      </c>
      <c r="C375" s="511" t="s">
        <v>32</v>
      </c>
      <c r="D375" s="511" t="s">
        <v>1865</v>
      </c>
      <c r="E375" s="511" t="s">
        <v>1866</v>
      </c>
      <c r="F375" s="511" t="s">
        <v>1867</v>
      </c>
      <c r="G375" s="511" t="s">
        <v>1003</v>
      </c>
      <c r="H375" s="511" t="s">
        <v>1868</v>
      </c>
      <c r="J375" s="511" t="s">
        <v>431</v>
      </c>
    </row>
    <row r="376" spans="1:10" ht="11.25">
      <c r="A376" s="511">
        <v>375</v>
      </c>
      <c r="B376" s="511" t="s">
        <v>425</v>
      </c>
      <c r="C376" s="511" t="s">
        <v>32</v>
      </c>
      <c r="D376" s="511" t="s">
        <v>1869</v>
      </c>
      <c r="E376" s="511" t="s">
        <v>1870</v>
      </c>
      <c r="F376" s="511" t="s">
        <v>1871</v>
      </c>
      <c r="G376" s="511" t="s">
        <v>467</v>
      </c>
      <c r="H376" s="511" t="s">
        <v>1872</v>
      </c>
      <c r="J376" s="511" t="s">
        <v>431</v>
      </c>
    </row>
    <row r="377" spans="1:10" ht="11.25">
      <c r="A377" s="511">
        <v>376</v>
      </c>
      <c r="B377" s="511" t="s">
        <v>425</v>
      </c>
      <c r="C377" s="511" t="s">
        <v>32</v>
      </c>
      <c r="D377" s="511" t="s">
        <v>1873</v>
      </c>
      <c r="E377" s="511" t="s">
        <v>1874</v>
      </c>
      <c r="F377" s="511" t="s">
        <v>1875</v>
      </c>
      <c r="G377" s="511" t="s">
        <v>1094</v>
      </c>
      <c r="H377" s="511" t="s">
        <v>1876</v>
      </c>
      <c r="J377" s="511" t="s">
        <v>431</v>
      </c>
    </row>
    <row r="378" spans="1:10" ht="11.25">
      <c r="A378" s="511">
        <v>377</v>
      </c>
      <c r="B378" s="511" t="s">
        <v>425</v>
      </c>
      <c r="C378" s="511" t="s">
        <v>32</v>
      </c>
      <c r="D378" s="511" t="s">
        <v>1877</v>
      </c>
      <c r="E378" s="511" t="s">
        <v>1878</v>
      </c>
      <c r="F378" s="511" t="s">
        <v>1879</v>
      </c>
      <c r="G378" s="511" t="s">
        <v>467</v>
      </c>
      <c r="H378" s="511" t="s">
        <v>1880</v>
      </c>
      <c r="J378" s="511" t="s">
        <v>431</v>
      </c>
    </row>
    <row r="379" spans="1:10" ht="11.25">
      <c r="A379" s="511">
        <v>378</v>
      </c>
      <c r="B379" s="511" t="s">
        <v>425</v>
      </c>
      <c r="C379" s="511" t="s">
        <v>32</v>
      </c>
      <c r="D379" s="511" t="s">
        <v>1881</v>
      </c>
      <c r="E379" s="511" t="s">
        <v>1882</v>
      </c>
      <c r="F379" s="511" t="s">
        <v>1883</v>
      </c>
      <c r="G379" s="511" t="s">
        <v>458</v>
      </c>
      <c r="H379" s="511" t="s">
        <v>1884</v>
      </c>
      <c r="J379" s="511" t="s">
        <v>431</v>
      </c>
    </row>
    <row r="380" spans="1:10" ht="11.25">
      <c r="A380" s="511">
        <v>379</v>
      </c>
      <c r="B380" s="511" t="s">
        <v>425</v>
      </c>
      <c r="C380" s="511" t="s">
        <v>32</v>
      </c>
      <c r="D380" s="511" t="s">
        <v>1885</v>
      </c>
      <c r="E380" s="511" t="s">
        <v>1886</v>
      </c>
      <c r="F380" s="511" t="s">
        <v>1887</v>
      </c>
      <c r="G380" s="511" t="s">
        <v>913</v>
      </c>
      <c r="J380" s="511" t="s">
        <v>431</v>
      </c>
    </row>
    <row r="381" spans="1:10" ht="11.25">
      <c r="A381" s="511">
        <v>380</v>
      </c>
      <c r="B381" s="511" t="s">
        <v>425</v>
      </c>
      <c r="C381" s="511" t="s">
        <v>32</v>
      </c>
      <c r="D381" s="511" t="s">
        <v>1888</v>
      </c>
      <c r="E381" s="511" t="s">
        <v>1889</v>
      </c>
      <c r="F381" s="511" t="s">
        <v>1890</v>
      </c>
      <c r="G381" s="511" t="s">
        <v>1891</v>
      </c>
      <c r="H381" s="511" t="s">
        <v>1892</v>
      </c>
      <c r="J381" s="511" t="s">
        <v>431</v>
      </c>
    </row>
    <row r="382" spans="1:10" ht="11.25">
      <c r="A382" s="511">
        <v>381</v>
      </c>
      <c r="B382" s="511" t="s">
        <v>425</v>
      </c>
      <c r="C382" s="511" t="s">
        <v>32</v>
      </c>
      <c r="D382" s="511" t="s">
        <v>1893</v>
      </c>
      <c r="E382" s="511" t="s">
        <v>1894</v>
      </c>
      <c r="F382" s="511" t="s">
        <v>1895</v>
      </c>
      <c r="G382" s="511" t="s">
        <v>1373</v>
      </c>
      <c r="J382" s="511" t="s">
        <v>431</v>
      </c>
    </row>
    <row r="383" spans="1:10" ht="11.25">
      <c r="A383" s="511">
        <v>382</v>
      </c>
      <c r="B383" s="511" t="s">
        <v>425</v>
      </c>
      <c r="C383" s="511" t="s">
        <v>32</v>
      </c>
      <c r="D383" s="511" t="s">
        <v>1896</v>
      </c>
      <c r="E383" s="511" t="s">
        <v>1897</v>
      </c>
      <c r="F383" s="511" t="s">
        <v>1898</v>
      </c>
      <c r="G383" s="511" t="s">
        <v>1899</v>
      </c>
      <c r="H383" s="511" t="s">
        <v>1900</v>
      </c>
      <c r="J383" s="511" t="s">
        <v>431</v>
      </c>
    </row>
    <row r="384" spans="1:10" ht="11.25">
      <c r="A384" s="511">
        <v>383</v>
      </c>
      <c r="B384" s="511" t="s">
        <v>425</v>
      </c>
      <c r="C384" s="511" t="s">
        <v>32</v>
      </c>
      <c r="D384" s="511" t="s">
        <v>1901</v>
      </c>
      <c r="E384" s="511" t="s">
        <v>1902</v>
      </c>
      <c r="F384" s="511" t="s">
        <v>1903</v>
      </c>
      <c r="G384" s="511" t="s">
        <v>467</v>
      </c>
      <c r="H384" s="511" t="s">
        <v>1904</v>
      </c>
      <c r="J384" s="511" t="s">
        <v>431</v>
      </c>
    </row>
    <row r="385" spans="1:10" ht="11.25">
      <c r="A385" s="511">
        <v>384</v>
      </c>
      <c r="B385" s="511" t="s">
        <v>425</v>
      </c>
      <c r="C385" s="511" t="s">
        <v>32</v>
      </c>
      <c r="D385" s="511" t="s">
        <v>1905</v>
      </c>
      <c r="E385" s="511" t="s">
        <v>1906</v>
      </c>
      <c r="F385" s="511" t="s">
        <v>1907</v>
      </c>
      <c r="G385" s="511" t="s">
        <v>522</v>
      </c>
      <c r="H385" s="511" t="s">
        <v>1908</v>
      </c>
      <c r="J385" s="511" t="s">
        <v>431</v>
      </c>
    </row>
    <row r="386" spans="1:10" ht="11.25">
      <c r="A386" s="511">
        <v>385</v>
      </c>
      <c r="B386" s="511" t="s">
        <v>425</v>
      </c>
      <c r="C386" s="511" t="s">
        <v>32</v>
      </c>
      <c r="D386" s="511" t="s">
        <v>1909</v>
      </c>
      <c r="E386" s="511" t="s">
        <v>1910</v>
      </c>
      <c r="F386" s="511" t="s">
        <v>1911</v>
      </c>
      <c r="G386" s="511" t="s">
        <v>581</v>
      </c>
      <c r="J386" s="511" t="s">
        <v>431</v>
      </c>
    </row>
    <row r="387" spans="1:10" ht="11.25">
      <c r="A387" s="511">
        <v>386</v>
      </c>
      <c r="B387" s="511" t="s">
        <v>425</v>
      </c>
      <c r="C387" s="511" t="s">
        <v>32</v>
      </c>
      <c r="D387" s="511" t="s">
        <v>1912</v>
      </c>
      <c r="E387" s="511" t="s">
        <v>1913</v>
      </c>
      <c r="F387" s="511" t="s">
        <v>1914</v>
      </c>
      <c r="G387" s="511" t="s">
        <v>561</v>
      </c>
      <c r="H387" s="511" t="s">
        <v>768</v>
      </c>
      <c r="J387" s="511" t="s">
        <v>431</v>
      </c>
    </row>
    <row r="388" spans="1:10" ht="11.25">
      <c r="A388" s="511">
        <v>387</v>
      </c>
      <c r="B388" s="511" t="s">
        <v>425</v>
      </c>
      <c r="C388" s="511" t="s">
        <v>32</v>
      </c>
      <c r="D388" s="511" t="s">
        <v>1915</v>
      </c>
      <c r="E388" s="511" t="s">
        <v>1916</v>
      </c>
      <c r="F388" s="511" t="s">
        <v>1917</v>
      </c>
      <c r="G388" s="511" t="s">
        <v>1561</v>
      </c>
      <c r="H388" s="511" t="s">
        <v>1918</v>
      </c>
      <c r="J388" s="511" t="s">
        <v>431</v>
      </c>
    </row>
    <row r="389" spans="1:10" ht="11.25">
      <c r="A389" s="511">
        <v>388</v>
      </c>
      <c r="B389" s="511" t="s">
        <v>425</v>
      </c>
      <c r="C389" s="511" t="s">
        <v>32</v>
      </c>
      <c r="D389" s="511" t="s">
        <v>1919</v>
      </c>
      <c r="E389" s="511" t="s">
        <v>1920</v>
      </c>
      <c r="F389" s="511" t="s">
        <v>1921</v>
      </c>
      <c r="G389" s="511" t="s">
        <v>1922</v>
      </c>
      <c r="H389" s="511" t="s">
        <v>1923</v>
      </c>
      <c r="J389" s="511" t="s">
        <v>431</v>
      </c>
    </row>
    <row r="390" spans="1:10" ht="11.25">
      <c r="A390" s="511">
        <v>389</v>
      </c>
      <c r="B390" s="511" t="s">
        <v>425</v>
      </c>
      <c r="C390" s="511" t="s">
        <v>32</v>
      </c>
      <c r="D390" s="511" t="s">
        <v>1924</v>
      </c>
      <c r="E390" s="511" t="s">
        <v>1925</v>
      </c>
      <c r="F390" s="511" t="s">
        <v>1926</v>
      </c>
      <c r="G390" s="511" t="s">
        <v>561</v>
      </c>
      <c r="H390" s="511" t="s">
        <v>768</v>
      </c>
      <c r="J390" s="511" t="s">
        <v>431</v>
      </c>
    </row>
    <row r="391" spans="1:10" ht="11.25">
      <c r="A391" s="511">
        <v>390</v>
      </c>
      <c r="B391" s="511" t="s">
        <v>425</v>
      </c>
      <c r="C391" s="511" t="s">
        <v>32</v>
      </c>
      <c r="D391" s="511" t="s">
        <v>1927</v>
      </c>
      <c r="E391" s="511" t="s">
        <v>1928</v>
      </c>
      <c r="F391" s="511" t="s">
        <v>1929</v>
      </c>
      <c r="G391" s="511" t="s">
        <v>1930</v>
      </c>
      <c r="J391" s="511" t="s">
        <v>431</v>
      </c>
    </row>
    <row r="392" spans="1:10" ht="11.25">
      <c r="A392" s="511">
        <v>391</v>
      </c>
      <c r="B392" s="511" t="s">
        <v>425</v>
      </c>
      <c r="C392" s="511" t="s">
        <v>32</v>
      </c>
      <c r="D392" s="511" t="s">
        <v>1931</v>
      </c>
      <c r="E392" s="511" t="s">
        <v>1932</v>
      </c>
      <c r="F392" s="511" t="s">
        <v>1933</v>
      </c>
      <c r="G392" s="511" t="s">
        <v>453</v>
      </c>
      <c r="H392" s="511" t="s">
        <v>1934</v>
      </c>
      <c r="J392" s="511" t="s">
        <v>431</v>
      </c>
    </row>
    <row r="393" spans="1:10" ht="11.25">
      <c r="A393" s="511">
        <v>392</v>
      </c>
      <c r="B393" s="511" t="s">
        <v>425</v>
      </c>
      <c r="C393" s="511" t="s">
        <v>32</v>
      </c>
      <c r="D393" s="511" t="s">
        <v>1935</v>
      </c>
      <c r="E393" s="511" t="s">
        <v>1936</v>
      </c>
      <c r="F393" s="511" t="s">
        <v>1937</v>
      </c>
      <c r="G393" s="511" t="s">
        <v>708</v>
      </c>
      <c r="H393" s="511" t="s">
        <v>1938</v>
      </c>
      <c r="J393" s="511" t="s">
        <v>431</v>
      </c>
    </row>
    <row r="394" spans="1:10" ht="11.25">
      <c r="A394" s="511">
        <v>393</v>
      </c>
      <c r="B394" s="511" t="s">
        <v>425</v>
      </c>
      <c r="C394" s="511" t="s">
        <v>32</v>
      </c>
      <c r="D394" s="511" t="s">
        <v>1939</v>
      </c>
      <c r="E394" s="511" t="s">
        <v>1940</v>
      </c>
      <c r="F394" s="511" t="s">
        <v>1941</v>
      </c>
      <c r="G394" s="511" t="s">
        <v>561</v>
      </c>
      <c r="H394" s="511" t="s">
        <v>768</v>
      </c>
      <c r="J394" s="511" t="s">
        <v>431</v>
      </c>
    </row>
    <row r="395" spans="1:10" ht="11.25">
      <c r="A395" s="511">
        <v>394</v>
      </c>
      <c r="B395" s="511" t="s">
        <v>425</v>
      </c>
      <c r="C395" s="511" t="s">
        <v>32</v>
      </c>
      <c r="D395" s="511" t="s">
        <v>1942</v>
      </c>
      <c r="E395" s="511" t="s">
        <v>1943</v>
      </c>
      <c r="F395" s="511" t="s">
        <v>1944</v>
      </c>
      <c r="G395" s="511" t="s">
        <v>1945</v>
      </c>
      <c r="J395" s="511" t="s">
        <v>431</v>
      </c>
    </row>
    <row r="396" spans="1:10" ht="11.25">
      <c r="A396" s="511">
        <v>395</v>
      </c>
      <c r="B396" s="511" t="s">
        <v>425</v>
      </c>
      <c r="C396" s="511" t="s">
        <v>32</v>
      </c>
      <c r="D396" s="511" t="s">
        <v>1946</v>
      </c>
      <c r="E396" s="511" t="s">
        <v>1947</v>
      </c>
      <c r="F396" s="511" t="s">
        <v>1948</v>
      </c>
      <c r="G396" s="511" t="s">
        <v>1949</v>
      </c>
      <c r="H396" s="511" t="s">
        <v>1950</v>
      </c>
      <c r="J396" s="511" t="s">
        <v>431</v>
      </c>
    </row>
    <row r="397" spans="1:10" ht="11.25">
      <c r="A397" s="511">
        <v>396</v>
      </c>
      <c r="B397" s="511" t="s">
        <v>425</v>
      </c>
      <c r="C397" s="511" t="s">
        <v>32</v>
      </c>
      <c r="D397" s="511" t="s">
        <v>1951</v>
      </c>
      <c r="E397" s="511" t="s">
        <v>1952</v>
      </c>
      <c r="F397" s="511" t="s">
        <v>1953</v>
      </c>
      <c r="G397" s="511" t="s">
        <v>1003</v>
      </c>
      <c r="H397" s="511" t="s">
        <v>1954</v>
      </c>
      <c r="J397" s="511" t="s">
        <v>431</v>
      </c>
    </row>
    <row r="398" spans="1:10" ht="11.25">
      <c r="A398" s="511">
        <v>397</v>
      </c>
      <c r="B398" s="511" t="s">
        <v>425</v>
      </c>
      <c r="C398" s="511" t="s">
        <v>32</v>
      </c>
      <c r="D398" s="511" t="s">
        <v>1955</v>
      </c>
      <c r="E398" s="511" t="s">
        <v>1956</v>
      </c>
      <c r="F398" s="511" t="s">
        <v>428</v>
      </c>
      <c r="G398" s="511" t="s">
        <v>64</v>
      </c>
      <c r="H398" s="511" t="s">
        <v>1908</v>
      </c>
      <c r="J398" s="511" t="s">
        <v>431</v>
      </c>
    </row>
    <row r="399" spans="1:10" ht="11.25">
      <c r="A399" s="511">
        <v>398</v>
      </c>
      <c r="B399" s="511" t="s">
        <v>425</v>
      </c>
      <c r="C399" s="511" t="s">
        <v>32</v>
      </c>
      <c r="D399" s="511" t="s">
        <v>1957</v>
      </c>
      <c r="E399" s="511" t="s">
        <v>1958</v>
      </c>
      <c r="F399" s="511" t="s">
        <v>1959</v>
      </c>
      <c r="G399" s="511" t="s">
        <v>64</v>
      </c>
      <c r="H399" s="511" t="s">
        <v>1960</v>
      </c>
      <c r="J399" s="511" t="s">
        <v>431</v>
      </c>
    </row>
    <row r="400" spans="1:10" ht="11.25">
      <c r="A400" s="511">
        <v>399</v>
      </c>
      <c r="B400" s="511" t="s">
        <v>425</v>
      </c>
      <c r="C400" s="511" t="s">
        <v>32</v>
      </c>
      <c r="D400" s="511" t="s">
        <v>1961</v>
      </c>
      <c r="E400" s="511" t="s">
        <v>1962</v>
      </c>
      <c r="F400" s="511" t="s">
        <v>1963</v>
      </c>
      <c r="G400" s="511" t="s">
        <v>1003</v>
      </c>
      <c r="H400" s="511" t="s">
        <v>1964</v>
      </c>
      <c r="J400" s="511" t="s">
        <v>431</v>
      </c>
    </row>
    <row r="401" spans="1:10" ht="11.25">
      <c r="A401" s="511">
        <v>400</v>
      </c>
      <c r="B401" s="511" t="s">
        <v>425</v>
      </c>
      <c r="C401" s="511" t="s">
        <v>32</v>
      </c>
      <c r="D401" s="511" t="s">
        <v>1965</v>
      </c>
      <c r="E401" s="511" t="s">
        <v>1966</v>
      </c>
      <c r="F401" s="511" t="s">
        <v>1967</v>
      </c>
      <c r="G401" s="511" t="s">
        <v>64</v>
      </c>
      <c r="J401" s="511" t="s">
        <v>431</v>
      </c>
    </row>
    <row r="402" spans="1:10" ht="11.25">
      <c r="A402" s="511">
        <v>401</v>
      </c>
      <c r="B402" s="511" t="s">
        <v>425</v>
      </c>
      <c r="C402" s="511" t="s">
        <v>32</v>
      </c>
      <c r="D402" s="511" t="s">
        <v>1968</v>
      </c>
      <c r="E402" s="511" t="s">
        <v>1969</v>
      </c>
      <c r="F402" s="511" t="s">
        <v>1970</v>
      </c>
      <c r="G402" s="511" t="s">
        <v>703</v>
      </c>
      <c r="H402" s="511" t="s">
        <v>1971</v>
      </c>
      <c r="J402" s="511" t="s">
        <v>431</v>
      </c>
    </row>
    <row r="403" spans="1:10" ht="11.25">
      <c r="A403" s="511">
        <v>402</v>
      </c>
      <c r="B403" s="511" t="s">
        <v>425</v>
      </c>
      <c r="C403" s="511" t="s">
        <v>32</v>
      </c>
      <c r="D403" s="511" t="s">
        <v>1972</v>
      </c>
      <c r="E403" s="511" t="s">
        <v>1973</v>
      </c>
      <c r="F403" s="511" t="s">
        <v>1974</v>
      </c>
      <c r="G403" s="511" t="s">
        <v>1975</v>
      </c>
      <c r="J403" s="511" t="s">
        <v>431</v>
      </c>
    </row>
    <row r="404" spans="1:10" ht="11.25">
      <c r="A404" s="511">
        <v>403</v>
      </c>
      <c r="B404" s="511" t="s">
        <v>425</v>
      </c>
      <c r="C404" s="511" t="s">
        <v>32</v>
      </c>
      <c r="D404" s="511" t="s">
        <v>1976</v>
      </c>
      <c r="E404" s="511" t="s">
        <v>1977</v>
      </c>
      <c r="F404" s="511" t="s">
        <v>1978</v>
      </c>
      <c r="G404" s="511" t="s">
        <v>606</v>
      </c>
      <c r="J404" s="511" t="s">
        <v>431</v>
      </c>
    </row>
    <row r="405" spans="1:10" ht="11.25">
      <c r="A405" s="511">
        <v>404</v>
      </c>
      <c r="B405" s="511" t="s">
        <v>425</v>
      </c>
      <c r="C405" s="511" t="s">
        <v>32</v>
      </c>
      <c r="D405" s="511" t="s">
        <v>1979</v>
      </c>
      <c r="E405" s="511" t="s">
        <v>1980</v>
      </c>
      <c r="F405" s="511" t="s">
        <v>1981</v>
      </c>
      <c r="G405" s="511" t="s">
        <v>1518</v>
      </c>
      <c r="H405" s="511" t="s">
        <v>1982</v>
      </c>
      <c r="J405" s="511" t="s">
        <v>431</v>
      </c>
    </row>
    <row r="406" spans="1:10" ht="11.25">
      <c r="A406" s="511">
        <v>405</v>
      </c>
      <c r="B406" s="511" t="s">
        <v>425</v>
      </c>
      <c r="C406" s="511" t="s">
        <v>32</v>
      </c>
      <c r="D406" s="511" t="s">
        <v>1983</v>
      </c>
      <c r="E406" s="511" t="s">
        <v>1984</v>
      </c>
      <c r="F406" s="511" t="s">
        <v>1985</v>
      </c>
      <c r="G406" s="511" t="s">
        <v>467</v>
      </c>
      <c r="H406" s="511" t="s">
        <v>1986</v>
      </c>
      <c r="J406" s="511" t="s">
        <v>431</v>
      </c>
    </row>
    <row r="407" spans="1:10" ht="11.25">
      <c r="A407" s="511">
        <v>406</v>
      </c>
      <c r="B407" s="511" t="s">
        <v>425</v>
      </c>
      <c r="C407" s="511" t="s">
        <v>32</v>
      </c>
      <c r="D407" s="511" t="s">
        <v>1987</v>
      </c>
      <c r="E407" s="511" t="s">
        <v>1988</v>
      </c>
      <c r="F407" s="511" t="s">
        <v>1989</v>
      </c>
      <c r="G407" s="511" t="s">
        <v>64</v>
      </c>
      <c r="H407" s="511" t="s">
        <v>1990</v>
      </c>
      <c r="J407" s="511" t="s">
        <v>431</v>
      </c>
    </row>
    <row r="408" spans="1:10" ht="11.25">
      <c r="A408" s="511">
        <v>407</v>
      </c>
      <c r="B408" s="511" t="s">
        <v>425</v>
      </c>
      <c r="C408" s="511" t="s">
        <v>32</v>
      </c>
      <c r="D408" s="511" t="s">
        <v>1991</v>
      </c>
      <c r="E408" s="511" t="s">
        <v>1992</v>
      </c>
      <c r="F408" s="511" t="s">
        <v>1993</v>
      </c>
      <c r="G408" s="511" t="s">
        <v>463</v>
      </c>
      <c r="J408" s="511" t="s">
        <v>431</v>
      </c>
    </row>
    <row r="409" spans="1:10" ht="11.25">
      <c r="A409" s="511">
        <v>408</v>
      </c>
      <c r="B409" s="511" t="s">
        <v>425</v>
      </c>
      <c r="C409" s="511" t="s">
        <v>32</v>
      </c>
      <c r="D409" s="511" t="s">
        <v>1994</v>
      </c>
      <c r="E409" s="511" t="s">
        <v>1995</v>
      </c>
      <c r="F409" s="511" t="s">
        <v>1996</v>
      </c>
      <c r="G409" s="511" t="s">
        <v>440</v>
      </c>
      <c r="J409" s="511" t="s">
        <v>431</v>
      </c>
    </row>
    <row r="410" spans="1:10" ht="11.25">
      <c r="A410" s="511">
        <v>409</v>
      </c>
      <c r="B410" s="511" t="s">
        <v>425</v>
      </c>
      <c r="C410" s="511" t="s">
        <v>32</v>
      </c>
      <c r="D410" s="511" t="s">
        <v>1997</v>
      </c>
      <c r="E410" s="511" t="s">
        <v>1998</v>
      </c>
      <c r="F410" s="511" t="s">
        <v>1999</v>
      </c>
      <c r="G410" s="511" t="s">
        <v>2000</v>
      </c>
      <c r="J410" s="511" t="s">
        <v>431</v>
      </c>
    </row>
    <row r="411" spans="1:10" ht="11.25">
      <c r="A411" s="511">
        <v>410</v>
      </c>
      <c r="B411" s="511" t="s">
        <v>425</v>
      </c>
      <c r="C411" s="511" t="s">
        <v>32</v>
      </c>
      <c r="D411" s="511" t="s">
        <v>2001</v>
      </c>
      <c r="E411" s="511" t="s">
        <v>2002</v>
      </c>
      <c r="F411" s="511" t="s">
        <v>2003</v>
      </c>
      <c r="G411" s="511" t="s">
        <v>449</v>
      </c>
      <c r="J411" s="511" t="s">
        <v>431</v>
      </c>
    </row>
    <row r="412" spans="1:10" ht="11.25">
      <c r="A412" s="511">
        <v>411</v>
      </c>
      <c r="B412" s="511" t="s">
        <v>425</v>
      </c>
      <c r="C412" s="511" t="s">
        <v>32</v>
      </c>
      <c r="D412" s="511" t="s">
        <v>2004</v>
      </c>
      <c r="E412" s="511" t="s">
        <v>2005</v>
      </c>
      <c r="F412" s="511" t="s">
        <v>2006</v>
      </c>
      <c r="G412" s="511" t="s">
        <v>449</v>
      </c>
      <c r="J412" s="511" t="s">
        <v>431</v>
      </c>
    </row>
    <row r="413" spans="1:10" ht="11.25">
      <c r="A413" s="511">
        <v>412</v>
      </c>
      <c r="B413" s="511" t="s">
        <v>425</v>
      </c>
      <c r="C413" s="511" t="s">
        <v>32</v>
      </c>
      <c r="D413" s="511" t="s">
        <v>2007</v>
      </c>
      <c r="E413" s="511" t="s">
        <v>2008</v>
      </c>
      <c r="F413" s="511" t="s">
        <v>2009</v>
      </c>
      <c r="G413" s="511" t="s">
        <v>1003</v>
      </c>
      <c r="H413" s="511" t="s">
        <v>1986</v>
      </c>
      <c r="J413" s="511" t="s">
        <v>431</v>
      </c>
    </row>
    <row r="414" spans="1:10" ht="11.25">
      <c r="A414" s="511">
        <v>413</v>
      </c>
      <c r="B414" s="511" t="s">
        <v>425</v>
      </c>
      <c r="C414" s="511" t="s">
        <v>32</v>
      </c>
      <c r="D414" s="511" t="s">
        <v>2010</v>
      </c>
      <c r="E414" s="511" t="s">
        <v>2011</v>
      </c>
      <c r="F414" s="511" t="s">
        <v>2012</v>
      </c>
      <c r="G414" s="511" t="s">
        <v>1518</v>
      </c>
      <c r="H414" s="511" t="s">
        <v>2013</v>
      </c>
      <c r="J414" s="511" t="s">
        <v>431</v>
      </c>
    </row>
    <row r="415" spans="1:10" ht="11.25">
      <c r="A415" s="511">
        <v>414</v>
      </c>
      <c r="B415" s="511" t="s">
        <v>425</v>
      </c>
      <c r="C415" s="511" t="s">
        <v>32</v>
      </c>
      <c r="D415" s="511" t="s">
        <v>2014</v>
      </c>
      <c r="E415" s="511" t="s">
        <v>2015</v>
      </c>
      <c r="F415" s="511" t="s">
        <v>1929</v>
      </c>
      <c r="G415" s="511" t="s">
        <v>2016</v>
      </c>
      <c r="J415" s="511" t="s">
        <v>431</v>
      </c>
    </row>
    <row r="416" spans="1:10" ht="11.25">
      <c r="A416" s="511">
        <v>415</v>
      </c>
      <c r="B416" s="511" t="s">
        <v>425</v>
      </c>
      <c r="C416" s="511" t="s">
        <v>32</v>
      </c>
      <c r="D416" s="511" t="s">
        <v>2017</v>
      </c>
      <c r="E416" s="511" t="s">
        <v>2018</v>
      </c>
      <c r="F416" s="511" t="s">
        <v>1929</v>
      </c>
      <c r="G416" s="511" t="s">
        <v>2019</v>
      </c>
      <c r="J416" s="511" t="s">
        <v>431</v>
      </c>
    </row>
    <row r="417" spans="1:10" ht="11.25">
      <c r="A417" s="511">
        <v>416</v>
      </c>
      <c r="B417" s="511" t="s">
        <v>425</v>
      </c>
      <c r="C417" s="511" t="s">
        <v>32</v>
      </c>
      <c r="D417" s="511" t="s">
        <v>2020</v>
      </c>
      <c r="E417" s="511" t="s">
        <v>2021</v>
      </c>
      <c r="F417" s="511" t="s">
        <v>517</v>
      </c>
      <c r="G417" s="511" t="s">
        <v>606</v>
      </c>
      <c r="J417" s="511" t="s">
        <v>431</v>
      </c>
    </row>
    <row r="418" spans="1:10" ht="11.25">
      <c r="A418" s="511">
        <v>417</v>
      </c>
      <c r="B418" s="511" t="s">
        <v>425</v>
      </c>
      <c r="C418" s="511" t="s">
        <v>32</v>
      </c>
      <c r="D418" s="511" t="s">
        <v>2022</v>
      </c>
      <c r="E418" s="511" t="s">
        <v>2023</v>
      </c>
      <c r="F418" s="511" t="s">
        <v>517</v>
      </c>
      <c r="G418" s="511" t="s">
        <v>2024</v>
      </c>
      <c r="J418" s="511" t="s">
        <v>431</v>
      </c>
    </row>
    <row r="419" spans="1:10" ht="11.25">
      <c r="A419" s="511">
        <v>418</v>
      </c>
      <c r="B419" s="511" t="s">
        <v>425</v>
      </c>
      <c r="C419" s="511" t="s">
        <v>32</v>
      </c>
      <c r="D419" s="511" t="s">
        <v>2025</v>
      </c>
      <c r="E419" s="511" t="s">
        <v>2026</v>
      </c>
      <c r="F419" s="511" t="s">
        <v>2027</v>
      </c>
      <c r="G419" s="511" t="s">
        <v>2028</v>
      </c>
      <c r="J419" s="511" t="s">
        <v>431</v>
      </c>
    </row>
    <row r="420" spans="1:10" ht="11.25">
      <c r="A420" s="511">
        <v>419</v>
      </c>
      <c r="B420" s="511" t="s">
        <v>425</v>
      </c>
      <c r="C420" s="511" t="s">
        <v>32</v>
      </c>
      <c r="D420" s="511" t="s">
        <v>2029</v>
      </c>
      <c r="E420" s="511" t="s">
        <v>2030</v>
      </c>
      <c r="F420" s="511" t="s">
        <v>2031</v>
      </c>
      <c r="G420" s="511" t="s">
        <v>2032</v>
      </c>
      <c r="H420" s="511" t="s">
        <v>2033</v>
      </c>
      <c r="J420" s="511" t="s">
        <v>431</v>
      </c>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45.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6384" width="9.140625" style="503"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46.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6384" width="9.140625" style="502"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47.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6384" width="9.140625" style="503"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48.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6384" width="9.140625" style="503"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49.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6384" width="8.7109375" style="0" customWidth="1"/>
  </cols>
  <sheetData>
    <row r="1" ht="11.25">
      <c r="A1" s="503"/>
    </row>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V36"/>
  <sheetViews>
    <sheetView showGridLines="0" workbookViewId="0" topLeftCell="C3">
      <selection activeCell="K38" sqref="K38"/>
    </sheetView>
  </sheetViews>
  <sheetFormatPr defaultColWidth="9.140625" defaultRowHeight="11.25"/>
  <cols>
    <col min="1" max="1" width="9.140625" style="135" hidden="1" customWidth="1"/>
    <col min="2" max="2" width="9.140625" style="136" hidden="1" customWidth="1"/>
    <col min="3" max="3" width="3.7109375" style="137" customWidth="1"/>
    <col min="4" max="4" width="6.28125" style="136" customWidth="1"/>
    <col min="5" max="5" width="46.421875" style="136" customWidth="1"/>
    <col min="6" max="6" width="3.7109375" style="136" customWidth="1"/>
    <col min="7" max="7" width="5.7109375" style="136" customWidth="1"/>
    <col min="8" max="8" width="41.421875" style="136" customWidth="1"/>
    <col min="9" max="9" width="3.7109375" style="136" customWidth="1"/>
    <col min="10" max="10" width="5.7109375" style="136" customWidth="1"/>
    <col min="11" max="11" width="32.57421875" style="136" customWidth="1"/>
    <col min="12" max="12" width="14.8515625" style="136" customWidth="1"/>
    <col min="13" max="13" width="3.7109375" style="138" hidden="1" customWidth="1"/>
    <col min="14" max="16" width="9.140625" style="138" hidden="1" customWidth="1"/>
    <col min="17" max="17" width="25.7109375" style="139" hidden="1" customWidth="1"/>
    <col min="18" max="18" width="14.421875" style="138" hidden="1" customWidth="1"/>
    <col min="19" max="22" width="9.140625" style="140" customWidth="1"/>
    <col min="23" max="16384" width="9.140625" style="136" customWidth="1"/>
  </cols>
  <sheetData>
    <row r="1" spans="1:22" s="143" customFormat="1" ht="16.5" customHeight="1" hidden="1">
      <c r="A1" s="141"/>
      <c r="B1" s="141"/>
      <c r="C1" s="142"/>
      <c r="D1" s="141"/>
      <c r="E1" s="141"/>
      <c r="F1" s="141"/>
      <c r="G1" s="141"/>
      <c r="H1" s="142"/>
      <c r="I1" s="142"/>
      <c r="J1" s="142"/>
      <c r="K1" s="142" t="s">
        <v>82</v>
      </c>
      <c r="L1" s="143" t="s">
        <v>83</v>
      </c>
      <c r="M1" s="144" t="s">
        <v>84</v>
      </c>
      <c r="N1" s="144"/>
      <c r="O1" s="144"/>
      <c r="P1" s="144"/>
      <c r="Q1" s="145"/>
      <c r="R1" s="144"/>
      <c r="S1" s="144"/>
      <c r="T1" s="144"/>
      <c r="U1" s="144"/>
      <c r="V1" s="144"/>
    </row>
    <row r="2" spans="1:256" s="147" customFormat="1" ht="16.5" customHeight="1" hidden="1">
      <c r="A2" s="146"/>
      <c r="B2" s="146"/>
      <c r="D2" s="146"/>
      <c r="E2" s="146"/>
      <c r="F2" s="146"/>
      <c r="G2" s="146"/>
      <c r="H2" s="146"/>
      <c r="I2" s="146"/>
      <c r="J2" s="146"/>
      <c r="K2" s="146"/>
      <c r="L2" s="146"/>
      <c r="M2" s="144"/>
      <c r="N2" s="144"/>
      <c r="O2" s="144"/>
      <c r="P2" s="144"/>
      <c r="Q2" s="145"/>
      <c r="R2" s="144"/>
      <c r="S2" s="148"/>
      <c r="T2" s="148"/>
      <c r="U2" s="148"/>
      <c r="V2" s="148"/>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row>
    <row r="3" spans="1:22" s="153" customFormat="1" ht="3" customHeight="1">
      <c r="A3" s="135"/>
      <c r="B3" s="136"/>
      <c r="C3" s="150"/>
      <c r="D3" s="151"/>
      <c r="E3" s="151"/>
      <c r="F3" s="151"/>
      <c r="G3" s="151"/>
      <c r="H3" s="151"/>
      <c r="I3" s="151"/>
      <c r="J3" s="151"/>
      <c r="K3" s="151"/>
      <c r="L3" s="152"/>
      <c r="M3" s="138"/>
      <c r="N3" s="138"/>
      <c r="O3" s="138"/>
      <c r="P3" s="138"/>
      <c r="Q3" s="139"/>
      <c r="R3" s="138"/>
      <c r="S3" s="140"/>
      <c r="T3" s="140"/>
      <c r="U3" s="140"/>
      <c r="V3" s="140"/>
    </row>
    <row r="4" spans="1:22" s="153" customFormat="1" ht="22.5" customHeight="1">
      <c r="A4" s="135"/>
      <c r="B4" s="136"/>
      <c r="C4" s="150"/>
      <c r="D4" s="154" t="s">
        <v>85</v>
      </c>
      <c r="E4" s="154"/>
      <c r="F4" s="154"/>
      <c r="G4" s="154"/>
      <c r="H4" s="154"/>
      <c r="I4" s="155"/>
      <c r="M4" s="138"/>
      <c r="N4" s="138"/>
      <c r="O4" s="138"/>
      <c r="P4" s="138"/>
      <c r="Q4" s="139"/>
      <c r="R4" s="138"/>
      <c r="S4" s="140"/>
      <c r="T4" s="140"/>
      <c r="U4" s="140"/>
      <c r="V4" s="140"/>
    </row>
    <row r="5" spans="1:22" s="153" customFormat="1" ht="3" customHeight="1" hidden="1">
      <c r="A5" s="135"/>
      <c r="B5" s="136"/>
      <c r="C5" s="150"/>
      <c r="D5" s="151"/>
      <c r="E5" s="151"/>
      <c r="F5" s="151"/>
      <c r="G5" s="151"/>
      <c r="H5" s="156"/>
      <c r="I5" s="156"/>
      <c r="J5" s="156"/>
      <c r="K5" s="156"/>
      <c r="L5" s="157"/>
      <c r="M5" s="138"/>
      <c r="N5" s="138"/>
      <c r="O5" s="138"/>
      <c r="P5" s="138"/>
      <c r="Q5" s="139"/>
      <c r="R5" s="138"/>
      <c r="S5" s="140"/>
      <c r="T5" s="140"/>
      <c r="U5" s="140"/>
      <c r="V5" s="140"/>
    </row>
    <row r="6" spans="1:22" s="153" customFormat="1" ht="19.5" customHeight="1" hidden="1">
      <c r="A6" s="158"/>
      <c r="B6" s="158"/>
      <c r="C6" s="150"/>
      <c r="D6" s="159"/>
      <c r="E6" s="159"/>
      <c r="F6" s="160" t="s">
        <v>68</v>
      </c>
      <c r="G6" s="160"/>
      <c r="H6" s="156"/>
      <c r="I6" s="156"/>
      <c r="J6" s="161"/>
      <c r="K6" s="162"/>
      <c r="L6" s="162"/>
      <c r="M6" s="138"/>
      <c r="N6" s="138"/>
      <c r="O6" s="138"/>
      <c r="P6" s="138"/>
      <c r="Q6" s="139"/>
      <c r="R6" s="138"/>
      <c r="S6" s="140"/>
      <c r="T6" s="140"/>
      <c r="U6" s="140"/>
      <c r="V6" s="140"/>
    </row>
    <row r="7" ht="3" customHeight="1"/>
    <row r="8" spans="1:22" s="153" customFormat="1" ht="14.25" customHeight="1">
      <c r="A8" s="135"/>
      <c r="B8" s="136"/>
      <c r="C8" s="150"/>
      <c r="D8" s="163" t="s">
        <v>86</v>
      </c>
      <c r="E8" s="163"/>
      <c r="F8" s="163" t="s">
        <v>87</v>
      </c>
      <c r="G8" s="163"/>
      <c r="H8" s="163"/>
      <c r="I8" s="164" t="s">
        <v>88</v>
      </c>
      <c r="J8" s="164"/>
      <c r="K8" s="164"/>
      <c r="L8" s="164"/>
      <c r="M8" s="138"/>
      <c r="N8" s="138"/>
      <c r="O8" s="138"/>
      <c r="P8" s="138"/>
      <c r="Q8" s="139"/>
      <c r="R8" s="138"/>
      <c r="S8" s="140"/>
      <c r="T8" s="140"/>
      <c r="U8" s="140"/>
      <c r="V8" s="140"/>
    </row>
    <row r="9" spans="1:22" s="153" customFormat="1" ht="20.25" customHeight="1">
      <c r="A9" s="135"/>
      <c r="B9" s="136"/>
      <c r="C9" s="150"/>
      <c r="D9" s="165" t="s">
        <v>89</v>
      </c>
      <c r="E9" s="165" t="s">
        <v>90</v>
      </c>
      <c r="F9" s="165" t="s">
        <v>89</v>
      </c>
      <c r="G9" s="165"/>
      <c r="H9" s="166" t="s">
        <v>90</v>
      </c>
      <c r="I9" s="165" t="s">
        <v>89</v>
      </c>
      <c r="J9" s="165"/>
      <c r="K9" s="166" t="s">
        <v>90</v>
      </c>
      <c r="L9" s="166" t="s">
        <v>83</v>
      </c>
      <c r="M9" s="138"/>
      <c r="N9" s="138"/>
      <c r="O9" s="138"/>
      <c r="P9" s="138"/>
      <c r="Q9" s="139"/>
      <c r="R9" s="138"/>
      <c r="S9" s="140"/>
      <c r="T9" s="140"/>
      <c r="U9" s="140"/>
      <c r="V9" s="140"/>
    </row>
    <row r="10" spans="3:22" ht="12" customHeight="1">
      <c r="C10" s="167"/>
      <c r="D10" s="168" t="s">
        <v>91</v>
      </c>
      <c r="E10" s="168" t="s">
        <v>92</v>
      </c>
      <c r="F10" s="168" t="s">
        <v>93</v>
      </c>
      <c r="G10" s="168"/>
      <c r="H10" s="168" t="s">
        <v>94</v>
      </c>
      <c r="I10" s="168" t="s">
        <v>95</v>
      </c>
      <c r="J10" s="168"/>
      <c r="K10" s="168" t="s">
        <v>96</v>
      </c>
      <c r="L10" s="168" t="s">
        <v>97</v>
      </c>
      <c r="M10" s="169"/>
      <c r="N10" s="169"/>
      <c r="O10" s="169"/>
      <c r="P10" s="169"/>
      <c r="Q10" s="170"/>
      <c r="R10" s="169"/>
      <c r="S10" s="171"/>
      <c r="T10" s="171"/>
      <c r="U10" s="171"/>
      <c r="V10" s="171"/>
    </row>
    <row r="11" spans="1:22" s="153" customFormat="1" ht="14.25" hidden="1">
      <c r="A11" s="136"/>
      <c r="B11" s="136"/>
      <c r="C11" s="150"/>
      <c r="D11" s="172">
        <v>0</v>
      </c>
      <c r="E11" s="173"/>
      <c r="F11" s="174"/>
      <c r="G11" s="174"/>
      <c r="H11" s="175"/>
      <c r="I11" s="176"/>
      <c r="J11" s="174"/>
      <c r="K11" s="175"/>
      <c r="L11" s="177"/>
      <c r="M11" s="178" t="s">
        <v>98</v>
      </c>
      <c r="N11" s="138"/>
      <c r="O11" s="138"/>
      <c r="P11" s="138" t="s">
        <v>99</v>
      </c>
      <c r="Q11" s="139" t="s">
        <v>100</v>
      </c>
      <c r="R11" s="138" t="s">
        <v>101</v>
      </c>
      <c r="S11" s="140"/>
      <c r="T11" s="140"/>
      <c r="U11" s="140"/>
      <c r="V11" s="140"/>
    </row>
    <row r="12" spans="1:83" s="191" customFormat="1" ht="0.75" customHeight="1">
      <c r="A12" s="179"/>
      <c r="B12" s="135" t="s">
        <v>102</v>
      </c>
      <c r="C12" s="180"/>
      <c r="D12" s="163">
        <v>1</v>
      </c>
      <c r="E12" s="181" t="s">
        <v>103</v>
      </c>
      <c r="F12" s="182"/>
      <c r="G12" s="163">
        <v>0</v>
      </c>
      <c r="H12" s="183"/>
      <c r="I12" s="184"/>
      <c r="J12" s="185" t="s">
        <v>104</v>
      </c>
      <c r="K12" s="186"/>
      <c r="L12" s="187"/>
      <c r="M12" s="138" t="e">
        <f aca="true" t="shared" si="0" ref="M12:M30">mergeValue()</f>
        <v>#NAME?</v>
      </c>
      <c r="N12" s="141"/>
      <c r="O12" s="141"/>
      <c r="P12" s="138" t="e">
        <f>#N/A</f>
        <v>#N/A</v>
      </c>
      <c r="Q12" s="141" t="s">
        <v>103</v>
      </c>
      <c r="R12" s="138">
        <f aca="true" t="shared" si="1" ref="R12:R13">K12&amp;"("&amp;L12&amp;")"</f>
        <v>0</v>
      </c>
      <c r="S12" s="135"/>
      <c r="T12" s="135"/>
      <c r="U12" s="188"/>
      <c r="V12" s="135"/>
      <c r="W12" s="135"/>
      <c r="X12" s="135"/>
      <c r="Y12" s="189"/>
      <c r="Z12" s="189"/>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89"/>
      <c r="BW12" s="189"/>
      <c r="BX12" s="189"/>
      <c r="BY12" s="189"/>
      <c r="BZ12" s="189"/>
      <c r="CA12" s="189"/>
      <c r="CB12" s="189"/>
      <c r="CC12" s="189"/>
      <c r="CD12" s="189"/>
      <c r="CE12" s="189"/>
    </row>
    <row r="13" spans="1:83" s="191" customFormat="1" ht="0.75" customHeight="1">
      <c r="A13" s="179"/>
      <c r="B13" s="135" t="s">
        <v>102</v>
      </c>
      <c r="C13" s="180"/>
      <c r="D13" s="163"/>
      <c r="E13" s="181"/>
      <c r="F13" s="192"/>
      <c r="G13" s="163">
        <v>1</v>
      </c>
      <c r="H13" s="193" t="s">
        <v>105</v>
      </c>
      <c r="I13" s="184"/>
      <c r="J13" s="185" t="s">
        <v>104</v>
      </c>
      <c r="K13" s="186"/>
      <c r="L13" s="187"/>
      <c r="M13" s="138" t="e">
        <f t="shared" si="0"/>
        <v>#NAME?</v>
      </c>
      <c r="N13" s="141"/>
      <c r="O13" s="141"/>
      <c r="P13" s="141"/>
      <c r="Q13" s="141"/>
      <c r="R13" s="138">
        <f t="shared" si="1"/>
        <v>0</v>
      </c>
      <c r="S13" s="135"/>
      <c r="T13" s="135"/>
      <c r="U13" s="188"/>
      <c r="V13" s="135"/>
      <c r="W13" s="135"/>
      <c r="X13" s="135"/>
      <c r="Y13" s="189"/>
      <c r="Z13" s="189"/>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89"/>
      <c r="BW13" s="189"/>
      <c r="BX13" s="189"/>
      <c r="BY13" s="189"/>
      <c r="BZ13" s="189"/>
      <c r="CA13" s="189"/>
      <c r="CB13" s="189"/>
      <c r="CC13" s="189"/>
      <c r="CD13" s="189"/>
      <c r="CE13" s="189"/>
    </row>
    <row r="14" spans="1:83" s="191" customFormat="1" ht="15" customHeight="1">
      <c r="A14" s="179"/>
      <c r="B14" s="135" t="s">
        <v>102</v>
      </c>
      <c r="C14" s="180"/>
      <c r="D14" s="163"/>
      <c r="E14" s="181"/>
      <c r="F14" s="192"/>
      <c r="G14" s="163"/>
      <c r="H14" s="193"/>
      <c r="I14" s="194"/>
      <c r="J14" s="163">
        <v>1</v>
      </c>
      <c r="K14" s="193" t="s">
        <v>106</v>
      </c>
      <c r="L14" s="195" t="s">
        <v>107</v>
      </c>
      <c r="M14" s="138" t="e">
        <f t="shared" si="0"/>
        <v>#NAME?</v>
      </c>
      <c r="N14" s="141"/>
      <c r="O14" s="141"/>
      <c r="P14" s="141"/>
      <c r="Q14" s="141"/>
      <c r="R14" s="138">
        <f aca="true" t="shared" si="2" ref="R14:R15">K14&amp;" ("&amp;L14&amp;")"</f>
        <v>0</v>
      </c>
      <c r="S14" s="135"/>
      <c r="T14" s="135"/>
      <c r="U14" s="188"/>
      <c r="V14" s="135"/>
      <c r="W14" s="135"/>
      <c r="X14" s="135"/>
      <c r="Y14" s="189"/>
      <c r="Z14" s="189"/>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89"/>
      <c r="BW14" s="189"/>
      <c r="BX14" s="189"/>
      <c r="BY14" s="189"/>
      <c r="BZ14" s="189"/>
      <c r="CA14" s="189"/>
      <c r="CB14" s="189"/>
      <c r="CC14" s="189"/>
      <c r="CD14" s="189"/>
      <c r="CE14" s="189"/>
    </row>
    <row r="15" spans="1:83" s="191" customFormat="1" ht="15" customHeight="1">
      <c r="A15" s="179"/>
      <c r="B15" s="135" t="s">
        <v>102</v>
      </c>
      <c r="C15" s="180"/>
      <c r="D15" s="163"/>
      <c r="E15" s="181"/>
      <c r="F15" s="192"/>
      <c r="G15" s="163"/>
      <c r="H15" s="193"/>
      <c r="I15" s="194"/>
      <c r="J15" s="163">
        <v>2</v>
      </c>
      <c r="K15" s="193" t="s">
        <v>108</v>
      </c>
      <c r="L15" s="195" t="s">
        <v>109</v>
      </c>
      <c r="M15" s="138" t="e">
        <f t="shared" si="0"/>
        <v>#NAME?</v>
      </c>
      <c r="N15" s="141"/>
      <c r="O15" s="141"/>
      <c r="P15" s="141"/>
      <c r="Q15" s="141"/>
      <c r="R15" s="138">
        <f t="shared" si="2"/>
        <v>0</v>
      </c>
      <c r="S15" s="135"/>
      <c r="T15" s="135"/>
      <c r="U15" s="188"/>
      <c r="V15" s="135"/>
      <c r="W15" s="135"/>
      <c r="X15" s="135"/>
      <c r="Y15" s="189"/>
      <c r="Z15" s="189"/>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89"/>
      <c r="BW15" s="189"/>
      <c r="BX15" s="189"/>
      <c r="BY15" s="189"/>
      <c r="BZ15" s="189"/>
      <c r="CA15" s="189"/>
      <c r="CB15" s="189"/>
      <c r="CC15" s="189"/>
      <c r="CD15" s="189"/>
      <c r="CE15" s="189"/>
    </row>
    <row r="16" spans="1:83" s="191" customFormat="1" ht="0.75" customHeight="1">
      <c r="A16" s="179"/>
      <c r="B16" s="135" t="s">
        <v>102</v>
      </c>
      <c r="C16" s="180"/>
      <c r="D16" s="163">
        <v>2</v>
      </c>
      <c r="E16" s="181" t="s">
        <v>110</v>
      </c>
      <c r="F16" s="182"/>
      <c r="G16" s="163">
        <v>0</v>
      </c>
      <c r="H16" s="183"/>
      <c r="I16" s="184"/>
      <c r="J16" s="185" t="s">
        <v>104</v>
      </c>
      <c r="K16" s="186"/>
      <c r="L16" s="187"/>
      <c r="M16" s="138" t="e">
        <f t="shared" si="0"/>
        <v>#NAME?</v>
      </c>
      <c r="N16" s="141"/>
      <c r="O16" s="141"/>
      <c r="P16" s="138" t="e">
        <f>#N/A</f>
        <v>#N/A</v>
      </c>
      <c r="Q16" s="141" t="s">
        <v>110</v>
      </c>
      <c r="R16" s="138">
        <f aca="true" t="shared" si="3" ref="R16:R17">K16&amp;"("&amp;L16&amp;")"</f>
        <v>0</v>
      </c>
      <c r="S16" s="135"/>
      <c r="T16" s="135"/>
      <c r="U16" s="188"/>
      <c r="V16" s="135"/>
      <c r="W16" s="135"/>
      <c r="X16" s="135"/>
      <c r="Y16" s="189"/>
      <c r="Z16" s="189"/>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89"/>
      <c r="BW16" s="189"/>
      <c r="BX16" s="189"/>
      <c r="BY16" s="189"/>
      <c r="BZ16" s="189"/>
      <c r="CA16" s="189"/>
      <c r="CB16" s="189"/>
      <c r="CC16" s="189"/>
      <c r="CD16" s="189"/>
      <c r="CE16" s="189"/>
    </row>
    <row r="17" spans="1:83" s="191" customFormat="1" ht="0.75" customHeight="1">
      <c r="A17" s="179"/>
      <c r="B17" s="135" t="s">
        <v>102</v>
      </c>
      <c r="C17" s="180"/>
      <c r="D17" s="163"/>
      <c r="E17" s="181"/>
      <c r="F17" s="192"/>
      <c r="G17" s="163">
        <v>1</v>
      </c>
      <c r="H17" s="193" t="s">
        <v>111</v>
      </c>
      <c r="I17" s="184"/>
      <c r="J17" s="185" t="s">
        <v>104</v>
      </c>
      <c r="K17" s="186"/>
      <c r="L17" s="187"/>
      <c r="M17" s="138" t="e">
        <f t="shared" si="0"/>
        <v>#NAME?</v>
      </c>
      <c r="N17" s="141"/>
      <c r="O17" s="141"/>
      <c r="P17" s="141"/>
      <c r="Q17" s="141"/>
      <c r="R17" s="138">
        <f t="shared" si="3"/>
        <v>0</v>
      </c>
      <c r="S17" s="135"/>
      <c r="T17" s="135"/>
      <c r="U17" s="188"/>
      <c r="V17" s="135"/>
      <c r="W17" s="135"/>
      <c r="X17" s="135"/>
      <c r="Y17" s="189"/>
      <c r="Z17" s="189"/>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89"/>
      <c r="BW17" s="189"/>
      <c r="BX17" s="189"/>
      <c r="BY17" s="189"/>
      <c r="BZ17" s="189"/>
      <c r="CA17" s="189"/>
      <c r="CB17" s="189"/>
      <c r="CC17" s="189"/>
      <c r="CD17" s="189"/>
      <c r="CE17" s="189"/>
    </row>
    <row r="18" spans="1:83" s="191" customFormat="1" ht="15" customHeight="1">
      <c r="A18" s="179"/>
      <c r="B18" s="135" t="s">
        <v>102</v>
      </c>
      <c r="C18" s="180"/>
      <c r="D18" s="163"/>
      <c r="E18" s="181"/>
      <c r="F18" s="192"/>
      <c r="G18" s="163"/>
      <c r="H18" s="193"/>
      <c r="I18" s="194"/>
      <c r="J18" s="163">
        <v>1</v>
      </c>
      <c r="K18" s="193" t="s">
        <v>112</v>
      </c>
      <c r="L18" s="195" t="s">
        <v>113</v>
      </c>
      <c r="M18" s="138" t="e">
        <f t="shared" si="0"/>
        <v>#NAME?</v>
      </c>
      <c r="N18" s="141"/>
      <c r="O18" s="141"/>
      <c r="P18" s="141"/>
      <c r="Q18" s="141"/>
      <c r="R18" s="138">
        <f aca="true" t="shared" si="4" ref="R18:R20">K18&amp;" ("&amp;L18&amp;")"</f>
        <v>0</v>
      </c>
      <c r="S18" s="135"/>
      <c r="T18" s="135"/>
      <c r="U18" s="188"/>
      <c r="V18" s="135"/>
      <c r="W18" s="135"/>
      <c r="X18" s="135"/>
      <c r="Y18" s="189"/>
      <c r="Z18" s="189"/>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89"/>
      <c r="BW18" s="189"/>
      <c r="BX18" s="189"/>
      <c r="BY18" s="189"/>
      <c r="BZ18" s="189"/>
      <c r="CA18" s="189"/>
      <c r="CB18" s="189"/>
      <c r="CC18" s="189"/>
      <c r="CD18" s="189"/>
      <c r="CE18" s="189"/>
    </row>
    <row r="19" spans="1:83" s="191" customFormat="1" ht="15" customHeight="1">
      <c r="A19" s="179"/>
      <c r="B19" s="135" t="s">
        <v>102</v>
      </c>
      <c r="C19" s="180"/>
      <c r="D19" s="163"/>
      <c r="E19" s="181"/>
      <c r="F19" s="192"/>
      <c r="G19" s="163"/>
      <c r="H19" s="193"/>
      <c r="I19" s="194"/>
      <c r="J19" s="163">
        <v>2</v>
      </c>
      <c r="K19" s="193" t="s">
        <v>114</v>
      </c>
      <c r="L19" s="195" t="s">
        <v>115</v>
      </c>
      <c r="M19" s="138" t="e">
        <f t="shared" si="0"/>
        <v>#NAME?</v>
      </c>
      <c r="N19" s="141"/>
      <c r="O19" s="141"/>
      <c r="P19" s="141"/>
      <c r="Q19" s="141"/>
      <c r="R19" s="138">
        <f t="shared" si="4"/>
        <v>0</v>
      </c>
      <c r="S19" s="135"/>
      <c r="T19" s="135"/>
      <c r="U19" s="188"/>
      <c r="V19" s="135"/>
      <c r="W19" s="135"/>
      <c r="X19" s="135"/>
      <c r="Y19" s="189"/>
      <c r="Z19" s="189"/>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89"/>
      <c r="BW19" s="189"/>
      <c r="BX19" s="189"/>
      <c r="BY19" s="189"/>
      <c r="BZ19" s="189"/>
      <c r="CA19" s="189"/>
      <c r="CB19" s="189"/>
      <c r="CC19" s="189"/>
      <c r="CD19" s="189"/>
      <c r="CE19" s="189"/>
    </row>
    <row r="20" spans="1:83" s="191" customFormat="1" ht="15" customHeight="1">
      <c r="A20" s="179"/>
      <c r="B20" s="135" t="s">
        <v>102</v>
      </c>
      <c r="C20" s="180"/>
      <c r="D20" s="163"/>
      <c r="E20" s="181"/>
      <c r="F20" s="192"/>
      <c r="G20" s="163"/>
      <c r="H20" s="193"/>
      <c r="I20" s="194"/>
      <c r="J20" s="163">
        <v>3</v>
      </c>
      <c r="K20" s="193" t="s">
        <v>116</v>
      </c>
      <c r="L20" s="195" t="s">
        <v>117</v>
      </c>
      <c r="M20" s="138" t="e">
        <f t="shared" si="0"/>
        <v>#NAME?</v>
      </c>
      <c r="N20" s="141"/>
      <c r="O20" s="141"/>
      <c r="P20" s="141"/>
      <c r="Q20" s="141"/>
      <c r="R20" s="138">
        <f t="shared" si="4"/>
        <v>0</v>
      </c>
      <c r="S20" s="135"/>
      <c r="T20" s="135"/>
      <c r="U20" s="188"/>
      <c r="V20" s="135"/>
      <c r="W20" s="135"/>
      <c r="X20" s="135"/>
      <c r="Y20" s="189"/>
      <c r="Z20" s="189"/>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89"/>
      <c r="BW20" s="189"/>
      <c r="BX20" s="189"/>
      <c r="BY20" s="189"/>
      <c r="BZ20" s="189"/>
      <c r="CA20" s="189"/>
      <c r="CB20" s="189"/>
      <c r="CC20" s="189"/>
      <c r="CD20" s="189"/>
      <c r="CE20" s="189"/>
    </row>
    <row r="21" spans="1:83" s="191" customFormat="1" ht="0.75" customHeight="1">
      <c r="A21" s="179"/>
      <c r="B21" s="135" t="s">
        <v>102</v>
      </c>
      <c r="C21" s="180"/>
      <c r="D21" s="163">
        <v>3</v>
      </c>
      <c r="E21" s="181" t="s">
        <v>118</v>
      </c>
      <c r="F21" s="182"/>
      <c r="G21" s="163">
        <v>0</v>
      </c>
      <c r="H21" s="183"/>
      <c r="I21" s="184"/>
      <c r="J21" s="185" t="s">
        <v>104</v>
      </c>
      <c r="K21" s="186"/>
      <c r="L21" s="187"/>
      <c r="M21" s="138" t="e">
        <f t="shared" si="0"/>
        <v>#NAME?</v>
      </c>
      <c r="N21" s="141"/>
      <c r="O21" s="141"/>
      <c r="P21" s="138" t="e">
        <f>#N/A</f>
        <v>#N/A</v>
      </c>
      <c r="Q21" s="141" t="s">
        <v>118</v>
      </c>
      <c r="R21" s="138">
        <f aca="true" t="shared" si="5" ref="R21:R22">K21&amp;"("&amp;L21&amp;")"</f>
        <v>0</v>
      </c>
      <c r="S21" s="135"/>
      <c r="T21" s="135"/>
      <c r="U21" s="188"/>
      <c r="V21" s="135"/>
      <c r="W21" s="135"/>
      <c r="X21" s="135"/>
      <c r="Y21" s="189"/>
      <c r="Z21" s="189"/>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89"/>
      <c r="BW21" s="189"/>
      <c r="BX21" s="189"/>
      <c r="BY21" s="189"/>
      <c r="BZ21" s="189"/>
      <c r="CA21" s="189"/>
      <c r="CB21" s="189"/>
      <c r="CC21" s="189"/>
      <c r="CD21" s="189"/>
      <c r="CE21" s="189"/>
    </row>
    <row r="22" spans="1:83" s="191" customFormat="1" ht="0.75" customHeight="1">
      <c r="A22" s="179"/>
      <c r="B22" s="135" t="s">
        <v>102</v>
      </c>
      <c r="C22" s="180"/>
      <c r="D22" s="163"/>
      <c r="E22" s="181"/>
      <c r="F22" s="192"/>
      <c r="G22" s="163">
        <v>1</v>
      </c>
      <c r="H22" s="193" t="s">
        <v>119</v>
      </c>
      <c r="I22" s="184"/>
      <c r="J22" s="185" t="s">
        <v>104</v>
      </c>
      <c r="K22" s="186"/>
      <c r="L22" s="187"/>
      <c r="M22" s="138" t="e">
        <f t="shared" si="0"/>
        <v>#NAME?</v>
      </c>
      <c r="N22" s="141"/>
      <c r="O22" s="141"/>
      <c r="P22" s="141"/>
      <c r="Q22" s="141"/>
      <c r="R22" s="138">
        <f t="shared" si="5"/>
        <v>0</v>
      </c>
      <c r="S22" s="135"/>
      <c r="T22" s="135"/>
      <c r="U22" s="188"/>
      <c r="V22" s="135"/>
      <c r="W22" s="135"/>
      <c r="X22" s="135"/>
      <c r="Y22" s="189"/>
      <c r="Z22" s="189"/>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89"/>
      <c r="BW22" s="189"/>
      <c r="BX22" s="189"/>
      <c r="BY22" s="189"/>
      <c r="BZ22" s="189"/>
      <c r="CA22" s="189"/>
      <c r="CB22" s="189"/>
      <c r="CC22" s="189"/>
      <c r="CD22" s="189"/>
      <c r="CE22" s="189"/>
    </row>
    <row r="23" spans="1:83" s="191" customFormat="1" ht="15" customHeight="1">
      <c r="A23" s="179"/>
      <c r="B23" s="135" t="s">
        <v>102</v>
      </c>
      <c r="C23" s="180"/>
      <c r="D23" s="163"/>
      <c r="E23" s="181"/>
      <c r="F23" s="192"/>
      <c r="G23" s="163"/>
      <c r="H23" s="193"/>
      <c r="I23" s="194"/>
      <c r="J23" s="163">
        <v>1</v>
      </c>
      <c r="K23" s="193" t="s">
        <v>120</v>
      </c>
      <c r="L23" s="195" t="s">
        <v>121</v>
      </c>
      <c r="M23" s="138" t="e">
        <f t="shared" si="0"/>
        <v>#NAME?</v>
      </c>
      <c r="N23" s="141"/>
      <c r="O23" s="141"/>
      <c r="P23" s="141"/>
      <c r="Q23" s="141"/>
      <c r="R23" s="138">
        <f>K23&amp;" ("&amp;L23&amp;")"</f>
        <v>0</v>
      </c>
      <c r="S23" s="135"/>
      <c r="T23" s="135"/>
      <c r="U23" s="188"/>
      <c r="V23" s="135"/>
      <c r="W23" s="135"/>
      <c r="X23" s="135"/>
      <c r="Y23" s="189"/>
      <c r="Z23" s="189"/>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89"/>
      <c r="BW23" s="189"/>
      <c r="BX23" s="189"/>
      <c r="BY23" s="189"/>
      <c r="BZ23" s="189"/>
      <c r="CA23" s="189"/>
      <c r="CB23" s="189"/>
      <c r="CC23" s="189"/>
      <c r="CD23" s="189"/>
      <c r="CE23" s="189"/>
    </row>
    <row r="24" spans="1:83" s="191" customFormat="1" ht="0.75" customHeight="1">
      <c r="A24" s="179"/>
      <c r="B24" s="135" t="s">
        <v>102</v>
      </c>
      <c r="C24" s="180"/>
      <c r="D24" s="163">
        <v>4</v>
      </c>
      <c r="E24" s="181" t="s">
        <v>122</v>
      </c>
      <c r="F24" s="182"/>
      <c r="G24" s="163">
        <v>0</v>
      </c>
      <c r="H24" s="183"/>
      <c r="I24" s="184"/>
      <c r="J24" s="185" t="s">
        <v>104</v>
      </c>
      <c r="K24" s="186"/>
      <c r="L24" s="187"/>
      <c r="M24" s="138" t="e">
        <f t="shared" si="0"/>
        <v>#NAME?</v>
      </c>
      <c r="N24" s="141"/>
      <c r="O24" s="141"/>
      <c r="P24" s="138" t="e">
        <f>#N/A</f>
        <v>#N/A</v>
      </c>
      <c r="Q24" s="141" t="s">
        <v>122</v>
      </c>
      <c r="R24" s="138">
        <f aca="true" t="shared" si="6" ref="R24:R25">K24&amp;"("&amp;L24&amp;")"</f>
        <v>0</v>
      </c>
      <c r="S24" s="135"/>
      <c r="T24" s="135"/>
      <c r="U24" s="188"/>
      <c r="V24" s="135"/>
      <c r="W24" s="135"/>
      <c r="X24" s="135"/>
      <c r="Y24" s="189"/>
      <c r="Z24" s="189"/>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89"/>
      <c r="BW24" s="189"/>
      <c r="BX24" s="189"/>
      <c r="BY24" s="189"/>
      <c r="BZ24" s="189"/>
      <c r="CA24" s="189"/>
      <c r="CB24" s="189"/>
      <c r="CC24" s="189"/>
      <c r="CD24" s="189"/>
      <c r="CE24" s="189"/>
    </row>
    <row r="25" spans="1:83" s="191" customFormat="1" ht="0.75" customHeight="1">
      <c r="A25" s="179"/>
      <c r="B25" s="135" t="s">
        <v>102</v>
      </c>
      <c r="C25" s="180"/>
      <c r="D25" s="163"/>
      <c r="E25" s="181"/>
      <c r="F25" s="192"/>
      <c r="G25" s="163">
        <v>1</v>
      </c>
      <c r="H25" s="193" t="s">
        <v>123</v>
      </c>
      <c r="I25" s="184"/>
      <c r="J25" s="185" t="s">
        <v>104</v>
      </c>
      <c r="K25" s="186"/>
      <c r="L25" s="187"/>
      <c r="M25" s="138" t="e">
        <f t="shared" si="0"/>
        <v>#NAME?</v>
      </c>
      <c r="N25" s="141"/>
      <c r="O25" s="141"/>
      <c r="P25" s="141"/>
      <c r="Q25" s="141"/>
      <c r="R25" s="138">
        <f t="shared" si="6"/>
        <v>0</v>
      </c>
      <c r="S25" s="135"/>
      <c r="T25" s="135"/>
      <c r="U25" s="188"/>
      <c r="V25" s="135"/>
      <c r="W25" s="135"/>
      <c r="X25" s="135"/>
      <c r="Y25" s="189"/>
      <c r="Z25" s="189"/>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89"/>
      <c r="BW25" s="189"/>
      <c r="BX25" s="189"/>
      <c r="BY25" s="189"/>
      <c r="BZ25" s="189"/>
      <c r="CA25" s="189"/>
      <c r="CB25" s="189"/>
      <c r="CC25" s="189"/>
      <c r="CD25" s="189"/>
      <c r="CE25" s="189"/>
    </row>
    <row r="26" spans="1:83" s="191" customFormat="1" ht="15" customHeight="1">
      <c r="A26" s="179"/>
      <c r="B26" s="135" t="s">
        <v>102</v>
      </c>
      <c r="C26" s="180"/>
      <c r="D26" s="163"/>
      <c r="E26" s="181"/>
      <c r="F26" s="192"/>
      <c r="G26" s="163"/>
      <c r="H26" s="193"/>
      <c r="I26" s="194"/>
      <c r="J26" s="163">
        <v>1</v>
      </c>
      <c r="K26" s="193" t="s">
        <v>124</v>
      </c>
      <c r="L26" s="195" t="s">
        <v>125</v>
      </c>
      <c r="M26" s="138" t="e">
        <f t="shared" si="0"/>
        <v>#NAME?</v>
      </c>
      <c r="N26" s="141"/>
      <c r="O26" s="141"/>
      <c r="P26" s="141"/>
      <c r="Q26" s="141"/>
      <c r="R26" s="138">
        <f>K26&amp;" ("&amp;L26&amp;")"</f>
        <v>0</v>
      </c>
      <c r="S26" s="135"/>
      <c r="T26" s="135"/>
      <c r="U26" s="188"/>
      <c r="V26" s="135"/>
      <c r="W26" s="135"/>
      <c r="X26" s="135"/>
      <c r="Y26" s="189"/>
      <c r="Z26" s="189"/>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89"/>
      <c r="BW26" s="189"/>
      <c r="BX26" s="189"/>
      <c r="BY26" s="189"/>
      <c r="BZ26" s="189"/>
      <c r="CA26" s="189"/>
      <c r="CB26" s="189"/>
      <c r="CC26" s="189"/>
      <c r="CD26" s="189"/>
      <c r="CE26" s="189"/>
    </row>
    <row r="27" spans="1:83" s="191" customFormat="1" ht="0.75" customHeight="1">
      <c r="A27" s="179"/>
      <c r="B27" s="135" t="s">
        <v>102</v>
      </c>
      <c r="C27" s="180"/>
      <c r="D27" s="163">
        <v>5</v>
      </c>
      <c r="E27" s="181" t="s">
        <v>126</v>
      </c>
      <c r="F27" s="182"/>
      <c r="G27" s="163">
        <v>0</v>
      </c>
      <c r="H27" s="183"/>
      <c r="I27" s="184"/>
      <c r="J27" s="185" t="s">
        <v>104</v>
      </c>
      <c r="K27" s="186"/>
      <c r="L27" s="187"/>
      <c r="M27" s="138" t="e">
        <f t="shared" si="0"/>
        <v>#NAME?</v>
      </c>
      <c r="N27" s="141"/>
      <c r="O27" s="141"/>
      <c r="P27" s="138" t="e">
        <f>#N/A</f>
        <v>#N/A</v>
      </c>
      <c r="Q27" s="141" t="s">
        <v>126</v>
      </c>
      <c r="R27" s="138">
        <f aca="true" t="shared" si="7" ref="R27:R28">K27&amp;"("&amp;L27&amp;")"</f>
        <v>0</v>
      </c>
      <c r="S27" s="135"/>
      <c r="T27" s="135"/>
      <c r="U27" s="188"/>
      <c r="V27" s="135"/>
      <c r="W27" s="135"/>
      <c r="X27" s="135"/>
      <c r="Y27" s="189"/>
      <c r="Z27" s="189"/>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89"/>
      <c r="BW27" s="189"/>
      <c r="BX27" s="189"/>
      <c r="BY27" s="189"/>
      <c r="BZ27" s="189"/>
      <c r="CA27" s="189"/>
      <c r="CB27" s="189"/>
      <c r="CC27" s="189"/>
      <c r="CD27" s="189"/>
      <c r="CE27" s="189"/>
    </row>
    <row r="28" spans="1:83" s="191" customFormat="1" ht="0.75" customHeight="1">
      <c r="A28" s="179"/>
      <c r="B28" s="135" t="s">
        <v>102</v>
      </c>
      <c r="C28" s="180"/>
      <c r="D28" s="163"/>
      <c r="E28" s="181"/>
      <c r="F28" s="192"/>
      <c r="G28" s="163">
        <v>1</v>
      </c>
      <c r="H28" s="193" t="s">
        <v>127</v>
      </c>
      <c r="I28" s="184"/>
      <c r="J28" s="185" t="s">
        <v>104</v>
      </c>
      <c r="K28" s="186"/>
      <c r="L28" s="187"/>
      <c r="M28" s="138" t="e">
        <f t="shared" si="0"/>
        <v>#NAME?</v>
      </c>
      <c r="N28" s="141"/>
      <c r="O28" s="141"/>
      <c r="P28" s="141"/>
      <c r="Q28" s="141"/>
      <c r="R28" s="138">
        <f t="shared" si="7"/>
        <v>0</v>
      </c>
      <c r="S28" s="135"/>
      <c r="T28" s="135"/>
      <c r="U28" s="188"/>
      <c r="V28" s="135"/>
      <c r="W28" s="135"/>
      <c r="X28" s="135"/>
      <c r="Y28" s="189"/>
      <c r="Z28" s="189"/>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89"/>
      <c r="BW28" s="189"/>
      <c r="BX28" s="189"/>
      <c r="BY28" s="189"/>
      <c r="BZ28" s="189"/>
      <c r="CA28" s="189"/>
      <c r="CB28" s="189"/>
      <c r="CC28" s="189"/>
      <c r="CD28" s="189"/>
      <c r="CE28" s="189"/>
    </row>
    <row r="29" spans="1:83" s="191" customFormat="1" ht="15" customHeight="1">
      <c r="A29" s="179"/>
      <c r="B29" s="135" t="s">
        <v>102</v>
      </c>
      <c r="C29" s="180"/>
      <c r="D29" s="163"/>
      <c r="E29" s="181"/>
      <c r="F29" s="192"/>
      <c r="G29" s="163"/>
      <c r="H29" s="193"/>
      <c r="I29" s="194"/>
      <c r="J29" s="163">
        <v>1</v>
      </c>
      <c r="K29" s="193" t="s">
        <v>128</v>
      </c>
      <c r="L29" s="195" t="s">
        <v>129</v>
      </c>
      <c r="M29" s="138" t="e">
        <f t="shared" si="0"/>
        <v>#NAME?</v>
      </c>
      <c r="N29" s="141"/>
      <c r="O29" s="141"/>
      <c r="P29" s="141"/>
      <c r="Q29" s="141"/>
      <c r="R29" s="138">
        <f aca="true" t="shared" si="8" ref="R29:R30">K29&amp;" ("&amp;L29&amp;")"</f>
        <v>0</v>
      </c>
      <c r="S29" s="135"/>
      <c r="T29" s="135"/>
      <c r="U29" s="188"/>
      <c r="V29" s="135"/>
      <c r="W29" s="135"/>
      <c r="X29" s="135"/>
      <c r="Y29" s="189"/>
      <c r="Z29" s="189"/>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89"/>
      <c r="BW29" s="189"/>
      <c r="BX29" s="189"/>
      <c r="BY29" s="189"/>
      <c r="BZ29" s="189"/>
      <c r="CA29" s="189"/>
      <c r="CB29" s="189"/>
      <c r="CC29" s="189"/>
      <c r="CD29" s="189"/>
      <c r="CE29" s="189"/>
    </row>
    <row r="30" spans="1:83" s="191" customFormat="1" ht="15" customHeight="1">
      <c r="A30" s="179"/>
      <c r="B30" s="135" t="s">
        <v>102</v>
      </c>
      <c r="C30" s="180"/>
      <c r="D30" s="163"/>
      <c r="E30" s="181"/>
      <c r="F30" s="192"/>
      <c r="G30" s="163"/>
      <c r="H30" s="193"/>
      <c r="I30" s="194"/>
      <c r="J30" s="163">
        <v>2</v>
      </c>
      <c r="K30" s="193" t="s">
        <v>130</v>
      </c>
      <c r="L30" s="195" t="s">
        <v>131</v>
      </c>
      <c r="M30" s="138" t="e">
        <f t="shared" si="0"/>
        <v>#NAME?</v>
      </c>
      <c r="N30" s="141"/>
      <c r="O30" s="141"/>
      <c r="P30" s="141"/>
      <c r="Q30" s="141"/>
      <c r="R30" s="138">
        <f t="shared" si="8"/>
        <v>0</v>
      </c>
      <c r="S30" s="135"/>
      <c r="T30" s="135"/>
      <c r="U30" s="188"/>
      <c r="V30" s="135"/>
      <c r="W30" s="135"/>
      <c r="X30" s="135"/>
      <c r="Y30" s="189"/>
      <c r="Z30" s="189"/>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89"/>
      <c r="BW30" s="189"/>
      <c r="BX30" s="189"/>
      <c r="BY30" s="189"/>
      <c r="BZ30" s="189"/>
      <c r="CA30" s="189"/>
      <c r="CB30" s="189"/>
      <c r="CC30" s="189"/>
      <c r="CD30" s="189"/>
      <c r="CE30" s="189"/>
    </row>
    <row r="31" spans="1:22" s="153" customFormat="1" ht="0.75" customHeight="1">
      <c r="A31" s="136"/>
      <c r="B31" s="136" t="s">
        <v>132</v>
      </c>
      <c r="C31" s="150"/>
      <c r="D31" s="184"/>
      <c r="E31" s="196"/>
      <c r="F31" s="197"/>
      <c r="G31" s="197"/>
      <c r="H31" s="197"/>
      <c r="I31" s="197"/>
      <c r="J31" s="197"/>
      <c r="K31" s="197"/>
      <c r="L31" s="198"/>
      <c r="M31" s="178"/>
      <c r="N31" s="138"/>
      <c r="O31" s="138"/>
      <c r="P31" s="138"/>
      <c r="Q31" s="139" t="s">
        <v>133</v>
      </c>
      <c r="R31" s="138"/>
      <c r="S31" s="140"/>
      <c r="T31" s="140"/>
      <c r="U31" s="140"/>
      <c r="V31" s="140"/>
    </row>
    <row r="32" spans="1:22" s="153" customFormat="1" ht="21" customHeight="1">
      <c r="A32" s="135"/>
      <c r="B32" s="136"/>
      <c r="C32" s="137"/>
      <c r="D32" s="199"/>
      <c r="E32" s="199"/>
      <c r="F32" s="199"/>
      <c r="G32" s="199"/>
      <c r="H32" s="199"/>
      <c r="I32" s="199"/>
      <c r="J32" s="199"/>
      <c r="K32" s="199"/>
      <c r="L32" s="199"/>
      <c r="M32" s="138"/>
      <c r="N32" s="138"/>
      <c r="O32" s="138"/>
      <c r="P32" s="138"/>
      <c r="Q32" s="139"/>
      <c r="R32" s="138"/>
      <c r="S32" s="140"/>
      <c r="T32" s="140"/>
      <c r="U32" s="140"/>
      <c r="V32" s="140"/>
    </row>
    <row r="33" spans="1:22" s="153" customFormat="1" ht="14.25">
      <c r="A33" s="135"/>
      <c r="B33" s="136"/>
      <c r="C33" s="137"/>
      <c r="D33" s="136"/>
      <c r="E33" s="136"/>
      <c r="F33" s="136"/>
      <c r="G33" s="136"/>
      <c r="H33" s="136"/>
      <c r="I33" s="136"/>
      <c r="J33" s="136"/>
      <c r="K33" s="136"/>
      <c r="L33" s="136"/>
      <c r="M33" s="138"/>
      <c r="N33" s="138"/>
      <c r="O33" s="138"/>
      <c r="P33" s="138"/>
      <c r="Q33" s="139"/>
      <c r="R33" s="138"/>
      <c r="S33" s="140"/>
      <c r="T33" s="140"/>
      <c r="U33" s="140"/>
      <c r="V33" s="140"/>
    </row>
    <row r="34" spans="1:22" s="153" customFormat="1" ht="0.75" customHeight="1">
      <c r="A34" s="135"/>
      <c r="B34" s="136"/>
      <c r="C34" s="137"/>
      <c r="D34" s="136"/>
      <c r="E34" s="136"/>
      <c r="F34" s="136"/>
      <c r="G34" s="136"/>
      <c r="H34" s="136"/>
      <c r="I34" s="136"/>
      <c r="J34" s="136"/>
      <c r="K34" s="136"/>
      <c r="L34" s="136"/>
      <c r="M34" s="138"/>
      <c r="N34" s="138"/>
      <c r="O34" s="138"/>
      <c r="P34" s="138"/>
      <c r="Q34" s="139"/>
      <c r="R34" s="138"/>
      <c r="S34" s="140"/>
      <c r="T34" s="140"/>
      <c r="U34" s="140"/>
      <c r="V34" s="140"/>
    </row>
    <row r="35" spans="1:22" s="201" customFormat="1" ht="10.5">
      <c r="A35" s="200"/>
      <c r="C35" s="202"/>
      <c r="D35" s="203"/>
      <c r="E35" s="203"/>
      <c r="M35" s="138"/>
      <c r="N35" s="138"/>
      <c r="O35" s="138"/>
      <c r="P35" s="138"/>
      <c r="Q35" s="139"/>
      <c r="R35" s="138"/>
      <c r="S35" s="140"/>
      <c r="T35" s="140"/>
      <c r="U35" s="140"/>
      <c r="V35" s="140"/>
    </row>
    <row r="36" spans="1:22" s="201" customFormat="1" ht="10.5">
      <c r="A36" s="200"/>
      <c r="C36" s="202"/>
      <c r="D36" s="203"/>
      <c r="E36" s="203"/>
      <c r="M36" s="138"/>
      <c r="N36" s="138"/>
      <c r="O36" s="138"/>
      <c r="P36" s="138"/>
      <c r="Q36" s="139"/>
      <c r="R36" s="138"/>
      <c r="S36" s="140"/>
      <c r="T36" s="140"/>
      <c r="U36" s="140"/>
      <c r="V36" s="140"/>
    </row>
  </sheetData>
  <sheetProtection sheet="1" formatColumns="0" formatRows="0"/>
  <mergeCells count="40">
    <mergeCell ref="D4:H4"/>
    <mergeCell ref="D6:E6"/>
    <mergeCell ref="F6:G6"/>
    <mergeCell ref="D8:E8"/>
    <mergeCell ref="F8:H8"/>
    <mergeCell ref="I8:L8"/>
    <mergeCell ref="F9:G9"/>
    <mergeCell ref="I9:J9"/>
    <mergeCell ref="F10:G10"/>
    <mergeCell ref="I10:J10"/>
    <mergeCell ref="C12:C15"/>
    <mergeCell ref="D12:D15"/>
    <mergeCell ref="E12:E15"/>
    <mergeCell ref="F13:F15"/>
    <mergeCell ref="G13:G15"/>
    <mergeCell ref="H13:H15"/>
    <mergeCell ref="C16:C20"/>
    <mergeCell ref="D16:D20"/>
    <mergeCell ref="E16:E20"/>
    <mergeCell ref="F17:F20"/>
    <mergeCell ref="G17:G20"/>
    <mergeCell ref="H17:H20"/>
    <mergeCell ref="C21:C23"/>
    <mergeCell ref="D21:D23"/>
    <mergeCell ref="E21:E23"/>
    <mergeCell ref="F22:F23"/>
    <mergeCell ref="G22:G23"/>
    <mergeCell ref="H22:H23"/>
    <mergeCell ref="C24:C26"/>
    <mergeCell ref="D24:D26"/>
    <mergeCell ref="E24:E26"/>
    <mergeCell ref="F25:F26"/>
    <mergeCell ref="G25:G26"/>
    <mergeCell ref="H25:H26"/>
    <mergeCell ref="C27:C30"/>
    <mergeCell ref="D27:D30"/>
    <mergeCell ref="E27:E30"/>
    <mergeCell ref="F28:F30"/>
    <mergeCell ref="G28:G30"/>
    <mergeCell ref="H28:H30"/>
  </mergeCells>
  <dataValidations count="1">
    <dataValidation type="textLength" operator="lessThanOrEqual" allowBlank="1" showInputMessage="1" showErrorMessage="1" errorTitle="Ошибка" error="Допускается ввод не более 900 символов!" sqref="E12 E16 E21 E24 E27">
      <formula1>900</formula1>
    </dataValidation>
  </dataValidations>
  <printOptions horizontalCentered="1" verticalCentered="1"/>
  <pageMargins left="0" right="0" top="0" bottom="0" header="0.5118055555555555" footer="0.5118055555555555"/>
  <pageSetup fitToHeight="0" fitToWidth="1" horizontalDpi="300" verticalDpi="300" orientation="portrait" paperSize="9"/>
  <drawing r:id="rId1"/>
</worksheet>
</file>

<file path=xl/worksheets/sheet50.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6384" width="8.7109375" style="0" customWidth="1"/>
  </cols>
  <sheetData>
    <row r="1" ht="11.25">
      <c r="A1" s="503"/>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51.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6384" width="9.140625" style="465" customWidth="1"/>
  </cols>
  <sheetData>
    <row r="1" ht="11.25">
      <c r="A1" s="454"/>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2.xml><?xml version="1.0" encoding="utf-8"?>
<worksheet xmlns="http://schemas.openxmlformats.org/spreadsheetml/2006/main" xmlns:r="http://schemas.openxmlformats.org/officeDocument/2006/relationships">
  <sheetPr>
    <tabColor indexed="47"/>
  </sheetPr>
  <dimension ref="A2:CT298"/>
  <sheetViews>
    <sheetView showGridLines="0" zoomScale="85" zoomScaleNormal="85" workbookViewId="0" topLeftCell="A1">
      <selection activeCell="A1" sqref="A1"/>
    </sheetView>
  </sheetViews>
  <sheetFormatPr defaultColWidth="9.140625" defaultRowHeight="16.5" customHeight="1"/>
  <cols>
    <col min="1" max="2" width="10.00390625" style="2" customWidth="1"/>
    <col min="3" max="3" width="8.7109375" style="0" customWidth="1"/>
    <col min="4" max="4" width="11.140625" style="2" customWidth="1"/>
    <col min="5" max="5" width="16.57421875" style="2" customWidth="1"/>
    <col min="6" max="6" width="16.28125" style="2" customWidth="1"/>
    <col min="7" max="7" width="19.140625" style="2" customWidth="1"/>
    <col min="8" max="12" width="10.00390625" style="2" customWidth="1"/>
    <col min="13" max="13" width="26.7109375" style="2" customWidth="1"/>
    <col min="14" max="18" width="10.00390625" style="2" customWidth="1"/>
    <col min="19" max="19" width="9.8515625" style="2" customWidth="1"/>
    <col min="20" max="22" width="10.00390625" style="2" customWidth="1"/>
    <col min="23" max="23" width="115.8515625" style="2" customWidth="1"/>
    <col min="24" max="24" width="10.00390625" style="2" customWidth="1"/>
    <col min="25" max="37" width="8.7109375" style="0" customWidth="1"/>
    <col min="38" max="39" width="115.8515625" style="2" customWidth="1"/>
    <col min="40" max="16384" width="8.7109375" style="0" customWidth="1"/>
  </cols>
  <sheetData>
    <row r="2" s="512" customFormat="1" ht="16.5" customHeight="1">
      <c r="A2" s="512" t="s">
        <v>2034</v>
      </c>
    </row>
    <row r="4" spans="3:5" s="472" customFormat="1" ht="16.5" customHeight="1">
      <c r="C4" s="513"/>
      <c r="D4" s="481"/>
      <c r="E4" s="514"/>
    </row>
    <row r="7" s="512" customFormat="1" ht="16.5" customHeight="1">
      <c r="A7" s="512" t="s">
        <v>2035</v>
      </c>
    </row>
    <row r="8" spans="7:9" ht="16.5" customHeight="1">
      <c r="G8" s="515"/>
      <c r="H8" s="515"/>
      <c r="I8" s="515"/>
    </row>
    <row r="9" spans="1:19" s="205" customFormat="1" ht="16.5" customHeight="1">
      <c r="A9" s="234"/>
      <c r="D9" s="226">
        <v>1</v>
      </c>
      <c r="E9" s="516"/>
      <c r="F9" s="517"/>
      <c r="G9" s="518" t="s">
        <v>34</v>
      </c>
      <c r="H9" s="226"/>
      <c r="I9" s="226">
        <v>1</v>
      </c>
      <c r="J9" s="519"/>
      <c r="K9" s="520" t="s">
        <v>34</v>
      </c>
      <c r="L9" s="230"/>
      <c r="M9" s="230" t="s">
        <v>91</v>
      </c>
      <c r="N9" s="521"/>
      <c r="O9" s="520" t="s">
        <v>34</v>
      </c>
      <c r="P9" s="230"/>
      <c r="Q9" s="230" t="s">
        <v>91</v>
      </c>
      <c r="R9" s="522"/>
      <c r="S9" s="242"/>
    </row>
    <row r="10" spans="1:19" s="205" customFormat="1" ht="16.5" customHeight="1">
      <c r="A10" s="234"/>
      <c r="D10" s="226"/>
      <c r="E10" s="516"/>
      <c r="F10" s="517"/>
      <c r="G10" s="518"/>
      <c r="H10" s="518"/>
      <c r="I10" s="518"/>
      <c r="J10" s="519"/>
      <c r="K10" s="520"/>
      <c r="L10" s="520"/>
      <c r="M10" s="520"/>
      <c r="N10" s="521"/>
      <c r="O10" s="520"/>
      <c r="P10" s="243"/>
      <c r="Q10" s="244"/>
      <c r="R10" s="244" t="s">
        <v>2036</v>
      </c>
      <c r="S10" s="245"/>
    </row>
    <row r="11" spans="1:19" s="205" customFormat="1" ht="16.5" customHeight="1">
      <c r="A11" s="234"/>
      <c r="D11" s="226"/>
      <c r="E11" s="516"/>
      <c r="F11" s="517"/>
      <c r="G11" s="518"/>
      <c r="H11" s="518"/>
      <c r="I11" s="518"/>
      <c r="J11" s="519"/>
      <c r="K11" s="520"/>
      <c r="L11" s="246"/>
      <c r="M11" s="244"/>
      <c r="N11" s="244" t="s">
        <v>2037</v>
      </c>
      <c r="O11" s="244"/>
      <c r="P11" s="244"/>
      <c r="Q11" s="244"/>
      <c r="R11" s="244"/>
      <c r="S11" s="245"/>
    </row>
    <row r="12" spans="1:19" s="205" customFormat="1" ht="17.25" customHeight="1">
      <c r="A12" s="234"/>
      <c r="D12" s="226"/>
      <c r="E12" s="516"/>
      <c r="F12" s="517"/>
      <c r="G12" s="518"/>
      <c r="H12" s="246"/>
      <c r="I12" s="244"/>
      <c r="J12" s="244"/>
      <c r="K12" s="244"/>
      <c r="L12" s="244"/>
      <c r="M12" s="244"/>
      <c r="N12" s="244"/>
      <c r="O12" s="244"/>
      <c r="P12" s="244"/>
      <c r="Q12" s="244"/>
      <c r="R12" s="244"/>
      <c r="S12" s="245"/>
    </row>
    <row r="13" ht="16.5" customHeight="1">
      <c r="A13" s="523"/>
    </row>
    <row r="14" spans="1:19" ht="16.5" customHeight="1">
      <c r="A14" s="234"/>
      <c r="B14" s="205"/>
      <c r="C14" s="205"/>
      <c r="D14" s="229"/>
      <c r="E14" s="524"/>
      <c r="F14" s="525"/>
      <c r="G14" s="254"/>
      <c r="H14" s="226"/>
      <c r="I14" s="226">
        <v>1</v>
      </c>
      <c r="J14" s="519"/>
      <c r="K14" s="327" t="s">
        <v>34</v>
      </c>
      <c r="L14" s="230"/>
      <c r="M14" s="230" t="s">
        <v>91</v>
      </c>
      <c r="N14" s="521"/>
      <c r="O14" s="327" t="s">
        <v>34</v>
      </c>
      <c r="P14" s="230"/>
      <c r="Q14" s="230" t="s">
        <v>91</v>
      </c>
      <c r="R14" s="522"/>
      <c r="S14" s="242"/>
    </row>
    <row r="15" spans="1:19" ht="16.5" customHeight="1">
      <c r="A15" s="234"/>
      <c r="B15" s="205"/>
      <c r="C15" s="205"/>
      <c r="D15" s="229"/>
      <c r="E15" s="524"/>
      <c r="F15" s="525"/>
      <c r="G15" s="254"/>
      <c r="H15" s="226"/>
      <c r="I15" s="226"/>
      <c r="J15" s="519"/>
      <c r="K15" s="327"/>
      <c r="L15" s="230"/>
      <c r="M15" s="230"/>
      <c r="N15" s="521"/>
      <c r="O15" s="327"/>
      <c r="P15" s="243"/>
      <c r="Q15" s="244"/>
      <c r="R15" s="244" t="s">
        <v>2036</v>
      </c>
      <c r="S15" s="245"/>
    </row>
    <row r="16" spans="1:19" ht="16.5" customHeight="1">
      <c r="A16" s="234"/>
      <c r="B16" s="205"/>
      <c r="C16" s="205"/>
      <c r="D16" s="229"/>
      <c r="E16" s="524"/>
      <c r="F16" s="525"/>
      <c r="G16" s="254"/>
      <c r="H16" s="226"/>
      <c r="I16" s="226"/>
      <c r="J16" s="519"/>
      <c r="K16" s="327"/>
      <c r="L16" s="246"/>
      <c r="M16" s="244"/>
      <c r="N16" s="244" t="s">
        <v>2037</v>
      </c>
      <c r="O16" s="244"/>
      <c r="P16" s="244"/>
      <c r="Q16" s="244"/>
      <c r="R16" s="244"/>
      <c r="S16" s="245"/>
    </row>
    <row r="17" spans="1:19" ht="16.5" customHeight="1">
      <c r="A17" s="234"/>
      <c r="B17" s="205"/>
      <c r="C17" s="205"/>
      <c r="D17" s="229"/>
      <c r="E17" s="524"/>
      <c r="F17" s="525"/>
      <c r="G17" s="254"/>
      <c r="H17" s="246"/>
      <c r="I17" s="244"/>
      <c r="J17" s="244"/>
      <c r="K17" s="244"/>
      <c r="L17" s="244"/>
      <c r="M17" s="244"/>
      <c r="N17" s="244"/>
      <c r="O17" s="244"/>
      <c r="P17" s="244"/>
      <c r="Q17" s="244"/>
      <c r="R17" s="244"/>
      <c r="S17" s="245"/>
    </row>
    <row r="18" ht="16.5" customHeight="1">
      <c r="A18" s="523"/>
    </row>
    <row r="19" spans="1:3" s="512" customFormat="1" ht="16.5" customHeight="1">
      <c r="A19" s="512" t="s">
        <v>2038</v>
      </c>
      <c r="C19" s="512" t="s">
        <v>91</v>
      </c>
    </row>
    <row r="25" spans="15:23" ht="16.5" customHeight="1">
      <c r="O25" s="366" t="s">
        <v>2039</v>
      </c>
      <c r="P25" s="366"/>
      <c r="Q25" s="366"/>
      <c r="R25" s="367" t="s">
        <v>2040</v>
      </c>
      <c r="S25" s="367"/>
      <c r="T25" s="367"/>
      <c r="U25" s="365" t="s">
        <v>180</v>
      </c>
      <c r="W25" s="422"/>
    </row>
    <row r="26" spans="15:23" ht="16.5" customHeight="1">
      <c r="O26" s="526" t="s">
        <v>2041</v>
      </c>
      <c r="P26" s="526" t="s">
        <v>183</v>
      </c>
      <c r="Q26" s="526"/>
      <c r="R26" s="367"/>
      <c r="S26" s="367"/>
      <c r="T26" s="367"/>
      <c r="U26" s="365"/>
      <c r="W26" s="422"/>
    </row>
    <row r="27" spans="15:23" ht="37.5" customHeight="1">
      <c r="O27" s="526"/>
      <c r="P27" s="527" t="s">
        <v>2042</v>
      </c>
      <c r="Q27" s="527" t="s">
        <v>2043</v>
      </c>
      <c r="R27" s="368" t="s">
        <v>188</v>
      </c>
      <c r="S27" s="368" t="s">
        <v>189</v>
      </c>
      <c r="T27" s="368"/>
      <c r="U27" s="365"/>
      <c r="W27" s="422"/>
    </row>
    <row r="28" spans="7:36" ht="16.5" customHeight="1">
      <c r="G28" s="309"/>
      <c r="H28" s="309"/>
      <c r="I28" s="309"/>
      <c r="J28" s="309"/>
      <c r="K28" s="309"/>
      <c r="L28" s="528"/>
      <c r="M28" s="529" t="s">
        <v>97</v>
      </c>
      <c r="N28" s="530"/>
      <c r="O28" s="531"/>
      <c r="P28" s="531"/>
      <c r="Q28" s="531"/>
      <c r="R28" s="531"/>
      <c r="S28" s="531"/>
      <c r="T28" s="531"/>
      <c r="U28" s="531"/>
      <c r="V28" s="528"/>
      <c r="W28" s="528"/>
      <c r="X28" s="341"/>
      <c r="Y28" s="341"/>
      <c r="Z28" s="341"/>
      <c r="AA28" s="341"/>
      <c r="AB28" s="341"/>
      <c r="AC28" s="341"/>
      <c r="AD28" s="341"/>
      <c r="AE28" s="341"/>
      <c r="AF28" s="341"/>
      <c r="AG28" s="341"/>
      <c r="AH28" s="341"/>
      <c r="AI28" s="341"/>
      <c r="AJ28" s="341"/>
    </row>
    <row r="29" spans="1:34" s="136" customFormat="1" ht="22.5">
      <c r="A29" s="306">
        <v>1</v>
      </c>
      <c r="B29" s="307"/>
      <c r="C29" s="307"/>
      <c r="D29" s="307"/>
      <c r="E29" s="308"/>
      <c r="F29" s="306"/>
      <c r="G29" s="306"/>
      <c r="H29" s="306"/>
      <c r="I29" s="284"/>
      <c r="J29" s="309"/>
      <c r="K29" s="309"/>
      <c r="L29" s="316" t="e">
        <f>mergeValue()</f>
        <v>#NAME?</v>
      </c>
      <c r="M29" s="532" t="s">
        <v>138</v>
      </c>
      <c r="N29" s="533"/>
      <c r="O29" s="534"/>
      <c r="P29" s="534"/>
      <c r="Q29" s="534"/>
      <c r="R29" s="534"/>
      <c r="S29" s="534"/>
      <c r="T29" s="534"/>
      <c r="U29" s="534"/>
      <c r="V29" s="534"/>
      <c r="W29" s="314" t="s">
        <v>190</v>
      </c>
      <c r="X29" s="141"/>
      <c r="Y29" s="141"/>
      <c r="Z29" s="141"/>
      <c r="AA29" s="141"/>
      <c r="AB29" s="141"/>
      <c r="AC29" s="141"/>
      <c r="AD29" s="141"/>
      <c r="AE29" s="141"/>
      <c r="AF29" s="141"/>
      <c r="AG29" s="141"/>
      <c r="AH29" s="141"/>
    </row>
    <row r="30" spans="1:34" s="136" customFormat="1" ht="22.5">
      <c r="A30" s="306"/>
      <c r="B30" s="306">
        <v>1</v>
      </c>
      <c r="C30" s="307"/>
      <c r="D30" s="307"/>
      <c r="E30" s="306"/>
      <c r="F30" s="306"/>
      <c r="G30" s="306"/>
      <c r="H30" s="306"/>
      <c r="I30" s="159"/>
      <c r="J30" s="315"/>
      <c r="L30" s="316" t="e">
        <f>mergeValue()&amp;"."&amp;mergeValue()</f>
        <v>#NAME?</v>
      </c>
      <c r="M30" s="317" t="s">
        <v>86</v>
      </c>
      <c r="N30" s="318"/>
      <c r="O30" s="534"/>
      <c r="P30" s="534"/>
      <c r="Q30" s="534"/>
      <c r="R30" s="534"/>
      <c r="S30" s="534"/>
      <c r="T30" s="534"/>
      <c r="U30" s="534"/>
      <c r="V30" s="534"/>
      <c r="W30" s="261" t="s">
        <v>191</v>
      </c>
      <c r="X30" s="141"/>
      <c r="Y30" s="141"/>
      <c r="Z30" s="141"/>
      <c r="AA30" s="141"/>
      <c r="AB30" s="141"/>
      <c r="AC30" s="141"/>
      <c r="AD30" s="141"/>
      <c r="AE30" s="141"/>
      <c r="AF30" s="141"/>
      <c r="AG30" s="141"/>
      <c r="AH30" s="141"/>
    </row>
    <row r="31" spans="1:34" s="136" customFormat="1" ht="45">
      <c r="A31" s="306"/>
      <c r="B31" s="306"/>
      <c r="C31" s="306">
        <v>1</v>
      </c>
      <c r="D31" s="307"/>
      <c r="E31" s="306"/>
      <c r="F31" s="306"/>
      <c r="G31" s="306"/>
      <c r="H31" s="306"/>
      <c r="I31" s="319"/>
      <c r="J31" s="315"/>
      <c r="K31" s="151"/>
      <c r="L31" s="316" t="e">
        <f>mergeValue()&amp;"."&amp;mergeValue()&amp;"."&amp;mergeValue()</f>
        <v>#NAME?</v>
      </c>
      <c r="M31" s="320" t="s">
        <v>192</v>
      </c>
      <c r="N31" s="318"/>
      <c r="O31" s="534"/>
      <c r="P31" s="534"/>
      <c r="Q31" s="534"/>
      <c r="R31" s="534"/>
      <c r="S31" s="534"/>
      <c r="T31" s="534"/>
      <c r="U31" s="534"/>
      <c r="V31" s="534"/>
      <c r="W31" s="261" t="s">
        <v>193</v>
      </c>
      <c r="X31" s="141"/>
      <c r="Y31" s="141"/>
      <c r="Z31" s="141"/>
      <c r="AA31" s="138"/>
      <c r="AB31" s="141"/>
      <c r="AC31" s="141"/>
      <c r="AD31" s="141"/>
      <c r="AE31" s="141"/>
      <c r="AF31" s="141"/>
      <c r="AG31" s="141"/>
      <c r="AH31" s="141"/>
    </row>
    <row r="32" spans="1:34" s="136" customFormat="1" ht="33.75">
      <c r="A32" s="306"/>
      <c r="B32" s="306"/>
      <c r="C32" s="306"/>
      <c r="D32" s="306">
        <v>1</v>
      </c>
      <c r="E32" s="306"/>
      <c r="F32" s="306"/>
      <c r="G32" s="306"/>
      <c r="H32" s="306"/>
      <c r="I32" s="150"/>
      <c r="J32" s="315"/>
      <c r="K32" s="151"/>
      <c r="L32" s="316" t="e">
        <f>mergeValue()&amp;"."&amp;mergeValue()&amp;"."&amp;mergeValue()&amp;"."&amp;mergeValue()</f>
        <v>#NAME?</v>
      </c>
      <c r="M32" s="321" t="s">
        <v>194</v>
      </c>
      <c r="N32" s="318"/>
      <c r="O32" s="242"/>
      <c r="P32" s="242"/>
      <c r="Q32" s="242"/>
      <c r="R32" s="242"/>
      <c r="S32" s="242"/>
      <c r="T32" s="242"/>
      <c r="U32" s="242"/>
      <c r="V32" s="242"/>
      <c r="W32" s="261" t="s">
        <v>195</v>
      </c>
      <c r="X32" s="141"/>
      <c r="Y32" s="141"/>
      <c r="Z32" s="141"/>
      <c r="AA32" s="138"/>
      <c r="AB32" s="141"/>
      <c r="AC32" s="141"/>
      <c r="AD32" s="141"/>
      <c r="AE32" s="141"/>
      <c r="AF32" s="141"/>
      <c r="AG32" s="141"/>
      <c r="AH32" s="141"/>
    </row>
    <row r="33" spans="1:34" s="136" customFormat="1" ht="33.75" customHeight="1">
      <c r="A33" s="306"/>
      <c r="B33" s="306"/>
      <c r="C33" s="306"/>
      <c r="D33" s="306"/>
      <c r="E33" s="306">
        <v>1</v>
      </c>
      <c r="F33" s="306"/>
      <c r="G33" s="306"/>
      <c r="H33" s="306"/>
      <c r="I33" s="150"/>
      <c r="J33" s="150"/>
      <c r="K33" s="151"/>
      <c r="L33" s="316" t="e">
        <f>mergeValue()&amp;"."&amp;mergeValue()&amp;"."&amp;mergeValue()&amp;"."&amp;mergeValue()&amp;"."&amp;mergeValue()</f>
        <v>#NAME?</v>
      </c>
      <c r="M33" s="322" t="s">
        <v>196</v>
      </c>
      <c r="N33" s="261"/>
      <c r="O33" s="323"/>
      <c r="P33" s="323"/>
      <c r="Q33" s="323"/>
      <c r="R33" s="323"/>
      <c r="S33" s="323"/>
      <c r="T33" s="323"/>
      <c r="U33" s="323"/>
      <c r="V33" s="323"/>
      <c r="W33" s="261" t="s">
        <v>197</v>
      </c>
      <c r="X33" s="141"/>
      <c r="Y33" s="138" t="e">
        <f>strCheckUnique()</f>
        <v>#NAME?</v>
      </c>
      <c r="Z33" s="141"/>
      <c r="AA33" s="138"/>
      <c r="AB33" s="141"/>
      <c r="AC33" s="141"/>
      <c r="AD33" s="141"/>
      <c r="AE33" s="141"/>
      <c r="AF33" s="141"/>
      <c r="AG33" s="141"/>
      <c r="AH33" s="141"/>
    </row>
    <row r="34" spans="1:34" s="136" customFormat="1" ht="66" customHeight="1">
      <c r="A34" s="306"/>
      <c r="B34" s="306"/>
      <c r="C34" s="306"/>
      <c r="D34" s="306"/>
      <c r="E34" s="306"/>
      <c r="F34" s="307">
        <v>1</v>
      </c>
      <c r="G34" s="307"/>
      <c r="H34" s="307"/>
      <c r="I34" s="150"/>
      <c r="J34" s="150"/>
      <c r="K34" s="319"/>
      <c r="L34" s="316" t="e">
        <f>mergeValue()&amp;"."&amp;mergeValue()&amp;"."&amp;mergeValue()&amp;"."&amp;mergeValue()&amp;"."&amp;mergeValue()&amp;"."&amp;mergeValue()</f>
        <v>#NAME?</v>
      </c>
      <c r="M34" s="324"/>
      <c r="N34" s="228"/>
      <c r="O34" s="325"/>
      <c r="P34" s="325"/>
      <c r="Q34" s="325"/>
      <c r="R34" s="326"/>
      <c r="S34" s="327" t="s">
        <v>68</v>
      </c>
      <c r="T34" s="326"/>
      <c r="U34" s="327" t="s">
        <v>34</v>
      </c>
      <c r="V34" s="328"/>
      <c r="W34" s="329" t="s">
        <v>198</v>
      </c>
      <c r="X34" s="141" t="e">
        <f>strCheckDate()</f>
        <v>#NAME?</v>
      </c>
      <c r="Y34" s="141"/>
      <c r="Z34" s="138">
        <f>IF(M34="","",M34)</f>
        <v>0</v>
      </c>
      <c r="AA34" s="138"/>
      <c r="AB34" s="138"/>
      <c r="AC34" s="138"/>
      <c r="AD34" s="141"/>
      <c r="AE34" s="141"/>
      <c r="AF34" s="141"/>
      <c r="AG34" s="141"/>
      <c r="AH34" s="141"/>
    </row>
    <row r="35" spans="1:34" s="136" customFormat="1" ht="14.25" customHeight="1" hidden="1">
      <c r="A35" s="306"/>
      <c r="B35" s="306"/>
      <c r="C35" s="306"/>
      <c r="D35" s="306"/>
      <c r="E35" s="306"/>
      <c r="F35" s="307"/>
      <c r="G35" s="307"/>
      <c r="H35" s="307"/>
      <c r="I35" s="150"/>
      <c r="J35" s="150"/>
      <c r="K35" s="319"/>
      <c r="L35" s="331"/>
      <c r="M35" s="332"/>
      <c r="N35" s="228"/>
      <c r="O35" s="333"/>
      <c r="P35" s="334"/>
      <c r="Q35" s="335">
        <f>R34&amp;"-"&amp;T34</f>
        <v>0</v>
      </c>
      <c r="R35" s="326"/>
      <c r="S35" s="327"/>
      <c r="T35" s="326"/>
      <c r="U35" s="327"/>
      <c r="V35" s="328"/>
      <c r="W35" s="329"/>
      <c r="X35" s="141"/>
      <c r="Y35" s="141"/>
      <c r="Z35" s="141"/>
      <c r="AA35" s="138"/>
      <c r="AB35" s="141"/>
      <c r="AC35" s="141"/>
      <c r="AD35" s="141"/>
      <c r="AE35" s="141"/>
      <c r="AF35" s="141"/>
      <c r="AG35" s="141"/>
      <c r="AH35" s="141"/>
    </row>
    <row r="36" spans="1:35" ht="15" customHeight="1">
      <c r="A36" s="306"/>
      <c r="B36" s="306"/>
      <c r="C36" s="306"/>
      <c r="D36" s="306"/>
      <c r="E36" s="306"/>
      <c r="F36" s="307"/>
      <c r="G36" s="307"/>
      <c r="H36" s="307"/>
      <c r="I36" s="150"/>
      <c r="J36" s="150"/>
      <c r="K36" s="309"/>
      <c r="L36" s="336"/>
      <c r="M36" s="337" t="s">
        <v>199</v>
      </c>
      <c r="N36" s="338"/>
      <c r="O36" s="339"/>
      <c r="P36" s="339"/>
      <c r="Q36" s="339"/>
      <c r="R36" s="338"/>
      <c r="S36" s="174"/>
      <c r="T36" s="174"/>
      <c r="U36" s="174"/>
      <c r="V36" s="340"/>
      <c r="W36" s="329"/>
      <c r="X36" s="341"/>
      <c r="Y36" s="341"/>
      <c r="Z36" s="341"/>
      <c r="AA36" s="138"/>
      <c r="AB36" s="341"/>
      <c r="AC36" s="141"/>
      <c r="AD36" s="141"/>
      <c r="AE36" s="141"/>
      <c r="AF36" s="141"/>
      <c r="AG36" s="141"/>
      <c r="AH36" s="141"/>
      <c r="AI36" s="136"/>
    </row>
    <row r="37" spans="1:34" ht="15" customHeight="1">
      <c r="A37" s="306"/>
      <c r="B37" s="306"/>
      <c r="C37" s="306"/>
      <c r="D37" s="306"/>
      <c r="E37" s="307"/>
      <c r="F37" s="306"/>
      <c r="G37" s="306"/>
      <c r="H37" s="306"/>
      <c r="I37" s="150"/>
      <c r="J37" s="342"/>
      <c r="K37" s="309"/>
      <c r="L37" s="336"/>
      <c r="M37" s="343" t="s">
        <v>200</v>
      </c>
      <c r="N37" s="338"/>
      <c r="O37" s="339"/>
      <c r="P37" s="339"/>
      <c r="Q37" s="339"/>
      <c r="R37" s="338"/>
      <c r="S37" s="174"/>
      <c r="T37" s="174"/>
      <c r="U37" s="338"/>
      <c r="V37" s="174"/>
      <c r="W37" s="340"/>
      <c r="X37" s="341"/>
      <c r="Y37" s="341"/>
      <c r="Z37" s="341"/>
      <c r="AA37" s="341"/>
      <c r="AB37" s="341"/>
      <c r="AC37" s="341"/>
      <c r="AD37" s="341"/>
      <c r="AE37" s="341"/>
      <c r="AF37" s="341"/>
      <c r="AG37" s="341"/>
      <c r="AH37" s="341"/>
    </row>
    <row r="38" spans="1:34" ht="15" customHeight="1">
      <c r="A38" s="306"/>
      <c r="B38" s="306"/>
      <c r="C38" s="306"/>
      <c r="D38" s="307"/>
      <c r="E38" s="190"/>
      <c r="F38" s="306"/>
      <c r="G38" s="306"/>
      <c r="H38" s="306"/>
      <c r="I38" s="309"/>
      <c r="J38" s="342"/>
      <c r="K38" s="309"/>
      <c r="L38" s="336"/>
      <c r="M38" s="269" t="s">
        <v>201</v>
      </c>
      <c r="N38" s="338"/>
      <c r="O38" s="339"/>
      <c r="P38" s="339"/>
      <c r="Q38" s="339"/>
      <c r="R38" s="338"/>
      <c r="S38" s="174"/>
      <c r="T38" s="174"/>
      <c r="U38" s="338"/>
      <c r="V38" s="174"/>
      <c r="W38" s="340"/>
      <c r="X38" s="341"/>
      <c r="Y38" s="341"/>
      <c r="Z38" s="341"/>
      <c r="AA38" s="341"/>
      <c r="AB38" s="341"/>
      <c r="AC38" s="341"/>
      <c r="AD38" s="341"/>
      <c r="AE38" s="341"/>
      <c r="AF38" s="341"/>
      <c r="AG38" s="341"/>
      <c r="AH38" s="341"/>
    </row>
    <row r="39" spans="1:34" ht="15" customHeight="1">
      <c r="A39" s="306"/>
      <c r="B39" s="306"/>
      <c r="C39" s="307"/>
      <c r="D39" s="307"/>
      <c r="E39" s="190"/>
      <c r="F39" s="306"/>
      <c r="G39" s="306"/>
      <c r="H39" s="306"/>
      <c r="I39" s="309"/>
      <c r="J39" s="342"/>
      <c r="K39" s="309"/>
      <c r="L39" s="336"/>
      <c r="M39" s="344" t="s">
        <v>202</v>
      </c>
      <c r="N39" s="174"/>
      <c r="O39" s="344"/>
      <c r="P39" s="344"/>
      <c r="Q39" s="344"/>
      <c r="R39" s="338"/>
      <c r="S39" s="174"/>
      <c r="T39" s="174"/>
      <c r="U39" s="338"/>
      <c r="V39" s="174"/>
      <c r="W39" s="340"/>
      <c r="X39" s="341"/>
      <c r="Y39" s="341"/>
      <c r="Z39" s="341"/>
      <c r="AA39" s="341"/>
      <c r="AB39" s="341"/>
      <c r="AC39" s="341"/>
      <c r="AD39" s="341"/>
      <c r="AE39" s="341"/>
      <c r="AF39" s="341"/>
      <c r="AG39" s="341"/>
      <c r="AH39" s="341"/>
    </row>
    <row r="40" spans="1:34" ht="15" customHeight="1">
      <c r="A40" s="306"/>
      <c r="B40" s="307"/>
      <c r="C40" s="190"/>
      <c r="D40" s="190"/>
      <c r="E40" s="190"/>
      <c r="F40" s="306"/>
      <c r="G40" s="306"/>
      <c r="H40" s="306"/>
      <c r="I40" s="309"/>
      <c r="J40" s="342"/>
      <c r="K40" s="309"/>
      <c r="L40" s="336"/>
      <c r="M40" s="186" t="s">
        <v>133</v>
      </c>
      <c r="N40" s="174"/>
      <c r="O40" s="344"/>
      <c r="P40" s="344"/>
      <c r="Q40" s="344"/>
      <c r="R40" s="338"/>
      <c r="S40" s="174"/>
      <c r="T40" s="174"/>
      <c r="U40" s="338"/>
      <c r="V40" s="174"/>
      <c r="W40" s="340"/>
      <c r="X40" s="341"/>
      <c r="Y40" s="341"/>
      <c r="Z40" s="341"/>
      <c r="AA40" s="341"/>
      <c r="AB40" s="341"/>
      <c r="AC40" s="341"/>
      <c r="AD40" s="341"/>
      <c r="AE40" s="341"/>
      <c r="AF40" s="341"/>
      <c r="AG40" s="341"/>
      <c r="AH40" s="341"/>
    </row>
    <row r="41" spans="1:34" ht="15" customHeight="1">
      <c r="A41" s="307"/>
      <c r="B41" s="341"/>
      <c r="C41" s="341"/>
      <c r="D41" s="341"/>
      <c r="E41" s="345"/>
      <c r="F41" s="341"/>
      <c r="G41" s="306"/>
      <c r="H41" s="306"/>
      <c r="I41" s="159"/>
      <c r="J41" s="342"/>
      <c r="K41" s="319"/>
      <c r="L41" s="336"/>
      <c r="M41" s="277" t="s">
        <v>203</v>
      </c>
      <c r="N41" s="174"/>
      <c r="O41" s="344"/>
      <c r="P41" s="344"/>
      <c r="Q41" s="344"/>
      <c r="R41" s="338"/>
      <c r="S41" s="174"/>
      <c r="T41" s="174"/>
      <c r="U41" s="338"/>
      <c r="V41" s="174"/>
      <c r="W41" s="340"/>
      <c r="X41" s="341"/>
      <c r="Y41" s="341"/>
      <c r="Z41" s="341"/>
      <c r="AA41" s="341"/>
      <c r="AB41" s="341"/>
      <c r="AC41" s="341"/>
      <c r="AD41" s="341"/>
      <c r="AE41" s="341"/>
      <c r="AF41" s="341"/>
      <c r="AG41" s="341"/>
      <c r="AH41" s="341"/>
    </row>
    <row r="42" spans="24:36" ht="18.75" customHeight="1">
      <c r="X42" s="341"/>
      <c r="Y42" s="341"/>
      <c r="Z42" s="341"/>
      <c r="AA42" s="341"/>
      <c r="AB42" s="341"/>
      <c r="AC42" s="341"/>
      <c r="AD42" s="341"/>
      <c r="AE42" s="341"/>
      <c r="AF42" s="341"/>
      <c r="AG42" s="341"/>
      <c r="AH42" s="341"/>
      <c r="AI42" s="341"/>
      <c r="AJ42" s="341"/>
    </row>
    <row r="43" spans="1:36" s="512" customFormat="1" ht="16.5" customHeight="1">
      <c r="A43" s="512" t="s">
        <v>2038</v>
      </c>
      <c r="C43" s="512" t="s">
        <v>92</v>
      </c>
      <c r="X43" s="535"/>
      <c r="Y43" s="535"/>
      <c r="Z43" s="535"/>
      <c r="AA43" s="535"/>
      <c r="AB43" s="535"/>
      <c r="AC43" s="535"/>
      <c r="AD43" s="535"/>
      <c r="AE43" s="535"/>
      <c r="AF43" s="535"/>
      <c r="AG43" s="535"/>
      <c r="AH43" s="535"/>
      <c r="AI43" s="535"/>
      <c r="AJ43" s="535"/>
    </row>
    <row r="44" spans="12:36" ht="16.5" customHeight="1">
      <c r="L44" s="528"/>
      <c r="M44" s="528"/>
      <c r="N44" s="528"/>
      <c r="O44" s="528"/>
      <c r="P44" s="528"/>
      <c r="Q44" s="528"/>
      <c r="R44" s="528"/>
      <c r="S44" s="528"/>
      <c r="T44" s="528"/>
      <c r="U44" s="528"/>
      <c r="V44" s="528"/>
      <c r="W44" s="528"/>
      <c r="X44" s="341"/>
      <c r="Y44" s="341"/>
      <c r="Z44" s="341"/>
      <c r="AA44" s="341"/>
      <c r="AB44" s="341"/>
      <c r="AC44" s="341"/>
      <c r="AD44" s="341"/>
      <c r="AE44" s="341"/>
      <c r="AF44" s="341"/>
      <c r="AG44" s="341"/>
      <c r="AH44" s="341"/>
      <c r="AI44" s="341"/>
      <c r="AJ44" s="341"/>
    </row>
    <row r="45" spans="1:34" s="136" customFormat="1" ht="22.5">
      <c r="A45" s="306">
        <v>1</v>
      </c>
      <c r="B45" s="307"/>
      <c r="C45" s="307"/>
      <c r="D45" s="307"/>
      <c r="E45" s="308"/>
      <c r="F45" s="306"/>
      <c r="G45" s="306"/>
      <c r="H45" s="306"/>
      <c r="I45" s="284"/>
      <c r="J45" s="309"/>
      <c r="K45" s="309"/>
      <c r="L45" s="316" t="e">
        <f>mergeValue()</f>
        <v>#NAME?</v>
      </c>
      <c r="M45" s="532" t="s">
        <v>138</v>
      </c>
      <c r="N45" s="533"/>
      <c r="O45" s="534"/>
      <c r="P45" s="534"/>
      <c r="Q45" s="534"/>
      <c r="R45" s="534"/>
      <c r="S45" s="534"/>
      <c r="T45" s="534"/>
      <c r="U45" s="534"/>
      <c r="V45" s="534"/>
      <c r="W45" s="314" t="s">
        <v>190</v>
      </c>
      <c r="X45" s="141"/>
      <c r="Y45" s="141"/>
      <c r="Z45" s="141"/>
      <c r="AA45" s="141"/>
      <c r="AB45" s="141"/>
      <c r="AC45" s="141"/>
      <c r="AD45" s="141"/>
      <c r="AE45" s="141"/>
      <c r="AF45" s="141"/>
      <c r="AG45" s="141"/>
      <c r="AH45" s="141"/>
    </row>
    <row r="46" spans="1:34" s="136" customFormat="1" ht="22.5">
      <c r="A46" s="306"/>
      <c r="B46" s="306">
        <v>1</v>
      </c>
      <c r="C46" s="307"/>
      <c r="D46" s="307"/>
      <c r="E46" s="306"/>
      <c r="F46" s="306"/>
      <c r="G46" s="306"/>
      <c r="H46" s="306"/>
      <c r="I46" s="159"/>
      <c r="J46" s="315"/>
      <c r="L46" s="316" t="e">
        <f>mergeValue()&amp;"."&amp;mergeValue()</f>
        <v>#NAME?</v>
      </c>
      <c r="M46" s="317" t="s">
        <v>86</v>
      </c>
      <c r="N46" s="318"/>
      <c r="O46" s="534"/>
      <c r="P46" s="534"/>
      <c r="Q46" s="534"/>
      <c r="R46" s="534"/>
      <c r="S46" s="534"/>
      <c r="T46" s="534"/>
      <c r="U46" s="534"/>
      <c r="V46" s="534"/>
      <c r="W46" s="261" t="s">
        <v>191</v>
      </c>
      <c r="X46" s="141"/>
      <c r="Y46" s="141"/>
      <c r="Z46" s="141"/>
      <c r="AA46" s="141"/>
      <c r="AB46" s="141"/>
      <c r="AC46" s="141"/>
      <c r="AD46" s="141"/>
      <c r="AE46" s="141"/>
      <c r="AF46" s="141"/>
      <c r="AG46" s="141"/>
      <c r="AH46" s="141"/>
    </row>
    <row r="47" spans="1:34" s="136" customFormat="1" ht="45">
      <c r="A47" s="306"/>
      <c r="B47" s="306"/>
      <c r="C47" s="306">
        <v>1</v>
      </c>
      <c r="D47" s="307"/>
      <c r="E47" s="306"/>
      <c r="F47" s="306"/>
      <c r="G47" s="306"/>
      <c r="H47" s="306"/>
      <c r="I47" s="319"/>
      <c r="J47" s="315"/>
      <c r="K47" s="151"/>
      <c r="L47" s="316" t="e">
        <f>mergeValue()&amp;"."&amp;mergeValue()&amp;"."&amp;mergeValue()</f>
        <v>#NAME?</v>
      </c>
      <c r="M47" s="320" t="s">
        <v>192</v>
      </c>
      <c r="N47" s="318"/>
      <c r="O47" s="534"/>
      <c r="P47" s="534"/>
      <c r="Q47" s="534"/>
      <c r="R47" s="534"/>
      <c r="S47" s="534"/>
      <c r="T47" s="534"/>
      <c r="U47" s="534"/>
      <c r="V47" s="534"/>
      <c r="W47" s="261" t="s">
        <v>193</v>
      </c>
      <c r="X47" s="141"/>
      <c r="Y47" s="141"/>
      <c r="Z47" s="141"/>
      <c r="AA47" s="138"/>
      <c r="AB47" s="141"/>
      <c r="AC47" s="141"/>
      <c r="AD47" s="141"/>
      <c r="AE47" s="141"/>
      <c r="AF47" s="141"/>
      <c r="AG47" s="141"/>
      <c r="AH47" s="141"/>
    </row>
    <row r="48" spans="1:34" s="136" customFormat="1" ht="33.75">
      <c r="A48" s="306"/>
      <c r="B48" s="306"/>
      <c r="C48" s="306"/>
      <c r="D48" s="306">
        <v>1</v>
      </c>
      <c r="E48" s="306"/>
      <c r="F48" s="306"/>
      <c r="G48" s="306"/>
      <c r="H48" s="306"/>
      <c r="I48" s="150"/>
      <c r="J48" s="315"/>
      <c r="K48" s="151"/>
      <c r="L48" s="316" t="e">
        <f>mergeValue()&amp;"."&amp;mergeValue()&amp;"."&amp;mergeValue()&amp;"."&amp;mergeValue()</f>
        <v>#NAME?</v>
      </c>
      <c r="M48" s="321" t="s">
        <v>194</v>
      </c>
      <c r="N48" s="318"/>
      <c r="O48" s="242"/>
      <c r="P48" s="242"/>
      <c r="Q48" s="242"/>
      <c r="R48" s="242"/>
      <c r="S48" s="242"/>
      <c r="T48" s="242"/>
      <c r="U48" s="242"/>
      <c r="V48" s="242"/>
      <c r="W48" s="261" t="s">
        <v>195</v>
      </c>
      <c r="X48" s="141"/>
      <c r="Y48" s="141"/>
      <c r="Z48" s="141"/>
      <c r="AA48" s="138"/>
      <c r="AB48" s="141"/>
      <c r="AC48" s="141"/>
      <c r="AD48" s="141"/>
      <c r="AE48" s="141"/>
      <c r="AF48" s="141"/>
      <c r="AG48" s="141"/>
      <c r="AH48" s="141"/>
    </row>
    <row r="49" spans="1:34" s="136" customFormat="1" ht="33.75">
      <c r="A49" s="306"/>
      <c r="B49" s="306"/>
      <c r="C49" s="306"/>
      <c r="D49" s="306"/>
      <c r="E49" s="306">
        <v>1</v>
      </c>
      <c r="F49" s="306"/>
      <c r="G49" s="306"/>
      <c r="H49" s="306"/>
      <c r="I49" s="150"/>
      <c r="J49" s="150"/>
      <c r="K49" s="151"/>
      <c r="L49" s="316" t="e">
        <f>mergeValue()&amp;"."&amp;mergeValue()&amp;"."&amp;mergeValue()&amp;"."&amp;mergeValue()&amp;"."&amp;mergeValue()</f>
        <v>#NAME?</v>
      </c>
      <c r="M49" s="322" t="s">
        <v>196</v>
      </c>
      <c r="N49" s="261"/>
      <c r="O49" s="323"/>
      <c r="P49" s="323"/>
      <c r="Q49" s="323"/>
      <c r="R49" s="323"/>
      <c r="S49" s="323"/>
      <c r="T49" s="323"/>
      <c r="U49" s="323"/>
      <c r="V49" s="323"/>
      <c r="W49" s="261" t="s">
        <v>197</v>
      </c>
      <c r="X49" s="141"/>
      <c r="Y49" s="138" t="e">
        <f>strCheckUnique()</f>
        <v>#NAME?</v>
      </c>
      <c r="Z49" s="141"/>
      <c r="AA49" s="138"/>
      <c r="AB49" s="141"/>
      <c r="AC49" s="141"/>
      <c r="AD49" s="141"/>
      <c r="AE49" s="141"/>
      <c r="AF49" s="141"/>
      <c r="AG49" s="141"/>
      <c r="AH49" s="141"/>
    </row>
    <row r="50" spans="1:34" s="136" customFormat="1" ht="66" customHeight="1">
      <c r="A50" s="306"/>
      <c r="B50" s="306"/>
      <c r="C50" s="306"/>
      <c r="D50" s="306"/>
      <c r="E50" s="306"/>
      <c r="F50" s="307">
        <v>1</v>
      </c>
      <c r="G50" s="307"/>
      <c r="H50" s="307"/>
      <c r="I50" s="150"/>
      <c r="J50" s="150"/>
      <c r="K50" s="319"/>
      <c r="L50" s="316" t="e">
        <f>mergeValue()&amp;"."&amp;mergeValue()&amp;"."&amp;mergeValue()&amp;"."&amp;mergeValue()&amp;"."&amp;mergeValue()&amp;"."&amp;mergeValue()</f>
        <v>#NAME?</v>
      </c>
      <c r="M50" s="324"/>
      <c r="N50" s="228"/>
      <c r="O50" s="325"/>
      <c r="P50" s="325"/>
      <c r="Q50" s="325"/>
      <c r="R50" s="326"/>
      <c r="S50" s="327" t="s">
        <v>68</v>
      </c>
      <c r="T50" s="326"/>
      <c r="U50" s="327" t="s">
        <v>34</v>
      </c>
      <c r="V50" s="328"/>
      <c r="W50" s="329" t="s">
        <v>198</v>
      </c>
      <c r="X50" s="141" t="e">
        <f>strCheckDate()</f>
        <v>#NAME?</v>
      </c>
      <c r="Y50" s="141"/>
      <c r="Z50" s="138">
        <f>IF(M50="","",M50)</f>
        <v>0</v>
      </c>
      <c r="AA50" s="138"/>
      <c r="AB50" s="138"/>
      <c r="AC50" s="138"/>
      <c r="AD50" s="141"/>
      <c r="AE50" s="141"/>
      <c r="AF50" s="141"/>
      <c r="AG50" s="141"/>
      <c r="AH50" s="141"/>
    </row>
    <row r="51" spans="1:34" s="136" customFormat="1" ht="14.25" customHeight="1" hidden="1">
      <c r="A51" s="306"/>
      <c r="B51" s="306"/>
      <c r="C51" s="306"/>
      <c r="D51" s="306"/>
      <c r="E51" s="306"/>
      <c r="F51" s="307"/>
      <c r="G51" s="307"/>
      <c r="H51" s="307"/>
      <c r="I51" s="150"/>
      <c r="J51" s="150"/>
      <c r="K51" s="319"/>
      <c r="L51" s="331"/>
      <c r="M51" s="332"/>
      <c r="N51" s="228"/>
      <c r="O51" s="333"/>
      <c r="P51" s="334"/>
      <c r="Q51" s="335">
        <f>R50&amp;"-"&amp;T50</f>
        <v>0</v>
      </c>
      <c r="R51" s="326"/>
      <c r="S51" s="327"/>
      <c r="T51" s="326"/>
      <c r="U51" s="327"/>
      <c r="V51" s="328"/>
      <c r="W51" s="329"/>
      <c r="X51" s="141"/>
      <c r="Y51" s="141"/>
      <c r="Z51" s="141"/>
      <c r="AA51" s="138"/>
      <c r="AB51" s="141"/>
      <c r="AC51" s="141"/>
      <c r="AD51" s="141"/>
      <c r="AE51" s="141"/>
      <c r="AF51" s="141"/>
      <c r="AG51" s="141"/>
      <c r="AH51" s="141"/>
    </row>
    <row r="52" spans="1:35" ht="15" customHeight="1">
      <c r="A52" s="306"/>
      <c r="B52" s="306"/>
      <c r="C52" s="306"/>
      <c r="D52" s="306"/>
      <c r="E52" s="306"/>
      <c r="F52" s="307"/>
      <c r="G52" s="307"/>
      <c r="H52" s="307"/>
      <c r="I52" s="150"/>
      <c r="J52" s="150"/>
      <c r="K52" s="309"/>
      <c r="L52" s="336"/>
      <c r="M52" s="337" t="s">
        <v>199</v>
      </c>
      <c r="N52" s="338"/>
      <c r="O52" s="339"/>
      <c r="P52" s="339"/>
      <c r="Q52" s="339"/>
      <c r="R52" s="338"/>
      <c r="S52" s="174"/>
      <c r="T52" s="174"/>
      <c r="U52" s="174"/>
      <c r="V52" s="340"/>
      <c r="W52" s="329"/>
      <c r="X52" s="341"/>
      <c r="Y52" s="341"/>
      <c r="Z52" s="341"/>
      <c r="AA52" s="138"/>
      <c r="AB52" s="341"/>
      <c r="AC52" s="141"/>
      <c r="AD52" s="141"/>
      <c r="AE52" s="141"/>
      <c r="AF52" s="141"/>
      <c r="AG52" s="141"/>
      <c r="AH52" s="141"/>
      <c r="AI52" s="136"/>
    </row>
    <row r="53" spans="1:34" ht="15" customHeight="1">
      <c r="A53" s="306"/>
      <c r="B53" s="306"/>
      <c r="C53" s="306"/>
      <c r="D53" s="306"/>
      <c r="E53" s="307"/>
      <c r="F53" s="306"/>
      <c r="G53" s="306"/>
      <c r="H53" s="306"/>
      <c r="I53" s="150"/>
      <c r="J53" s="342"/>
      <c r="K53" s="309"/>
      <c r="L53" s="336"/>
      <c r="M53" s="343" t="s">
        <v>200</v>
      </c>
      <c r="N53" s="338"/>
      <c r="O53" s="339"/>
      <c r="P53" s="339"/>
      <c r="Q53" s="339"/>
      <c r="R53" s="338"/>
      <c r="S53" s="174"/>
      <c r="T53" s="174"/>
      <c r="U53" s="338"/>
      <c r="V53" s="174"/>
      <c r="W53" s="340"/>
      <c r="X53" s="341"/>
      <c r="Y53" s="341"/>
      <c r="Z53" s="341"/>
      <c r="AA53" s="341"/>
      <c r="AB53" s="341"/>
      <c r="AC53" s="341"/>
      <c r="AD53" s="341"/>
      <c r="AE53" s="341"/>
      <c r="AF53" s="341"/>
      <c r="AG53" s="341"/>
      <c r="AH53" s="341"/>
    </row>
    <row r="54" spans="1:34" ht="15" customHeight="1">
      <c r="A54" s="306"/>
      <c r="B54" s="306"/>
      <c r="C54" s="306"/>
      <c r="D54" s="307"/>
      <c r="E54" s="190"/>
      <c r="F54" s="306"/>
      <c r="G54" s="306"/>
      <c r="H54" s="306"/>
      <c r="I54" s="309"/>
      <c r="J54" s="342"/>
      <c r="K54" s="309"/>
      <c r="L54" s="336"/>
      <c r="M54" s="269" t="s">
        <v>201</v>
      </c>
      <c r="N54" s="338"/>
      <c r="O54" s="339"/>
      <c r="P54" s="339"/>
      <c r="Q54" s="339"/>
      <c r="R54" s="338"/>
      <c r="S54" s="174"/>
      <c r="T54" s="174"/>
      <c r="U54" s="338"/>
      <c r="V54" s="174"/>
      <c r="W54" s="340"/>
      <c r="X54" s="341"/>
      <c r="Y54" s="341"/>
      <c r="Z54" s="341"/>
      <c r="AA54" s="341"/>
      <c r="AB54" s="341"/>
      <c r="AC54" s="341"/>
      <c r="AD54" s="341"/>
      <c r="AE54" s="341"/>
      <c r="AF54" s="341"/>
      <c r="AG54" s="341"/>
      <c r="AH54" s="341"/>
    </row>
    <row r="55" spans="1:34" ht="15" customHeight="1">
      <c r="A55" s="306"/>
      <c r="B55" s="306"/>
      <c r="C55" s="307"/>
      <c r="D55" s="307"/>
      <c r="E55" s="190"/>
      <c r="F55" s="306"/>
      <c r="G55" s="306"/>
      <c r="H55" s="306"/>
      <c r="I55" s="309"/>
      <c r="J55" s="342"/>
      <c r="K55" s="309"/>
      <c r="L55" s="336"/>
      <c r="M55" s="344" t="s">
        <v>202</v>
      </c>
      <c r="N55" s="174"/>
      <c r="O55" s="344"/>
      <c r="P55" s="344"/>
      <c r="Q55" s="344"/>
      <c r="R55" s="338"/>
      <c r="S55" s="174"/>
      <c r="T55" s="174"/>
      <c r="U55" s="338"/>
      <c r="V55" s="174"/>
      <c r="W55" s="340"/>
      <c r="X55" s="341"/>
      <c r="Y55" s="341"/>
      <c r="Z55" s="341"/>
      <c r="AA55" s="341"/>
      <c r="AB55" s="341"/>
      <c r="AC55" s="341"/>
      <c r="AD55" s="341"/>
      <c r="AE55" s="341"/>
      <c r="AF55" s="341"/>
      <c r="AG55" s="341"/>
      <c r="AH55" s="341"/>
    </row>
    <row r="56" spans="1:34" ht="15" customHeight="1">
      <c r="A56" s="306"/>
      <c r="B56" s="307"/>
      <c r="C56" s="190"/>
      <c r="D56" s="190"/>
      <c r="E56" s="190"/>
      <c r="F56" s="306"/>
      <c r="G56" s="306"/>
      <c r="H56" s="306"/>
      <c r="I56" s="309"/>
      <c r="J56" s="342"/>
      <c r="K56" s="309"/>
      <c r="L56" s="336"/>
      <c r="M56" s="186" t="s">
        <v>133</v>
      </c>
      <c r="N56" s="174"/>
      <c r="O56" s="344"/>
      <c r="P56" s="344"/>
      <c r="Q56" s="344"/>
      <c r="R56" s="338"/>
      <c r="S56" s="174"/>
      <c r="T56" s="174"/>
      <c r="U56" s="338"/>
      <c r="V56" s="174"/>
      <c r="W56" s="340"/>
      <c r="X56" s="341"/>
      <c r="Y56" s="341"/>
      <c r="Z56" s="341"/>
      <c r="AA56" s="341"/>
      <c r="AB56" s="341"/>
      <c r="AC56" s="341"/>
      <c r="AD56" s="341"/>
      <c r="AE56" s="341"/>
      <c r="AF56" s="341"/>
      <c r="AG56" s="341"/>
      <c r="AH56" s="341"/>
    </row>
    <row r="57" spans="1:34" ht="15" customHeight="1">
      <c r="A57" s="307"/>
      <c r="B57" s="341"/>
      <c r="C57" s="341"/>
      <c r="D57" s="341"/>
      <c r="E57" s="345"/>
      <c r="F57" s="341"/>
      <c r="G57" s="306"/>
      <c r="H57" s="306"/>
      <c r="I57" s="159"/>
      <c r="J57" s="342"/>
      <c r="K57" s="319"/>
      <c r="L57" s="336"/>
      <c r="M57" s="277" t="s">
        <v>203</v>
      </c>
      <c r="N57" s="174"/>
      <c r="O57" s="344"/>
      <c r="P57" s="344"/>
      <c r="Q57" s="344"/>
      <c r="R57" s="338"/>
      <c r="S57" s="174"/>
      <c r="T57" s="174"/>
      <c r="U57" s="338"/>
      <c r="V57" s="174"/>
      <c r="W57" s="340"/>
      <c r="X57" s="341"/>
      <c r="Y57" s="341"/>
      <c r="Z57" s="341"/>
      <c r="AA57" s="341"/>
      <c r="AB57" s="341"/>
      <c r="AC57" s="341"/>
      <c r="AD57" s="341"/>
      <c r="AE57" s="341"/>
      <c r="AF57" s="341"/>
      <c r="AG57" s="341"/>
      <c r="AH57" s="341"/>
    </row>
    <row r="58" spans="24:36" ht="18.75" customHeight="1">
      <c r="X58" s="341"/>
      <c r="Y58" s="341"/>
      <c r="Z58" s="341"/>
      <c r="AA58" s="341"/>
      <c r="AB58" s="341"/>
      <c r="AC58" s="341"/>
      <c r="AD58" s="341"/>
      <c r="AE58" s="341"/>
      <c r="AF58" s="341"/>
      <c r="AG58" s="341"/>
      <c r="AH58" s="341"/>
      <c r="AI58" s="341"/>
      <c r="AJ58" s="341"/>
    </row>
    <row r="59" spans="1:36" s="512" customFormat="1" ht="16.5" customHeight="1">
      <c r="A59" s="512" t="s">
        <v>2038</v>
      </c>
      <c r="C59" s="512" t="s">
        <v>93</v>
      </c>
      <c r="X59" s="535"/>
      <c r="Y59" s="535"/>
      <c r="Z59" s="535"/>
      <c r="AA59" s="535"/>
      <c r="AB59" s="535"/>
      <c r="AC59" s="535"/>
      <c r="AD59" s="535"/>
      <c r="AE59" s="535"/>
      <c r="AF59" s="535"/>
      <c r="AG59" s="535"/>
      <c r="AH59" s="535"/>
      <c r="AI59" s="535"/>
      <c r="AJ59" s="535"/>
    </row>
    <row r="60" spans="12:36" ht="16.5" customHeight="1">
      <c r="L60" s="528"/>
      <c r="M60" s="528"/>
      <c r="N60" s="528"/>
      <c r="O60" s="528"/>
      <c r="P60" s="528"/>
      <c r="Q60" s="528"/>
      <c r="R60" s="528"/>
      <c r="S60" s="528"/>
      <c r="T60" s="528"/>
      <c r="U60" s="528"/>
      <c r="V60" s="528"/>
      <c r="W60" s="528"/>
      <c r="X60" s="341"/>
      <c r="Y60" s="341"/>
      <c r="Z60" s="341"/>
      <c r="AA60" s="341"/>
      <c r="AB60" s="341"/>
      <c r="AC60" s="341"/>
      <c r="AD60" s="341"/>
      <c r="AE60" s="341"/>
      <c r="AF60" s="341"/>
      <c r="AG60" s="341"/>
      <c r="AH60" s="341"/>
      <c r="AI60" s="341"/>
      <c r="AJ60" s="341"/>
    </row>
    <row r="61" spans="1:34" s="136" customFormat="1" ht="22.5">
      <c r="A61" s="306">
        <v>1</v>
      </c>
      <c r="B61" s="307"/>
      <c r="C61" s="307"/>
      <c r="D61" s="307"/>
      <c r="E61" s="308"/>
      <c r="F61" s="306"/>
      <c r="G61" s="306"/>
      <c r="H61" s="306"/>
      <c r="I61" s="284"/>
      <c r="J61" s="309"/>
      <c r="K61" s="309"/>
      <c r="L61" s="316" t="e">
        <f>mergeValue()</f>
        <v>#NAME?</v>
      </c>
      <c r="M61" s="532" t="s">
        <v>138</v>
      </c>
      <c r="N61" s="533"/>
      <c r="O61" s="236"/>
      <c r="P61" s="236"/>
      <c r="Q61" s="236"/>
      <c r="R61" s="236"/>
      <c r="S61" s="236"/>
      <c r="T61" s="236"/>
      <c r="U61" s="236"/>
      <c r="V61" s="236"/>
      <c r="W61" s="314" t="s">
        <v>190</v>
      </c>
      <c r="X61" s="141"/>
      <c r="Y61" s="141"/>
      <c r="Z61" s="141"/>
      <c r="AA61" s="141"/>
      <c r="AB61" s="141"/>
      <c r="AC61" s="141"/>
      <c r="AD61" s="141"/>
      <c r="AE61" s="141"/>
      <c r="AF61" s="141"/>
      <c r="AG61" s="141"/>
      <c r="AH61" s="141"/>
    </row>
    <row r="62" spans="1:34" s="136" customFormat="1" ht="22.5">
      <c r="A62" s="306"/>
      <c r="B62" s="306">
        <v>1</v>
      </c>
      <c r="C62" s="307"/>
      <c r="D62" s="307"/>
      <c r="E62" s="306"/>
      <c r="F62" s="306"/>
      <c r="G62" s="306"/>
      <c r="H62" s="306"/>
      <c r="I62" s="159"/>
      <c r="J62" s="315"/>
      <c r="L62" s="316" t="e">
        <f>mergeValue()&amp;"."&amp;mergeValue()</f>
        <v>#NAME?</v>
      </c>
      <c r="M62" s="317" t="s">
        <v>86</v>
      </c>
      <c r="N62" s="318"/>
      <c r="O62" s="236"/>
      <c r="P62" s="236"/>
      <c r="Q62" s="236"/>
      <c r="R62" s="236"/>
      <c r="S62" s="236"/>
      <c r="T62" s="236"/>
      <c r="U62" s="236"/>
      <c r="V62" s="236"/>
      <c r="W62" s="261" t="s">
        <v>191</v>
      </c>
      <c r="X62" s="141"/>
      <c r="Y62" s="141"/>
      <c r="Z62" s="141"/>
      <c r="AA62" s="141"/>
      <c r="AB62" s="141"/>
      <c r="AC62" s="141"/>
      <c r="AD62" s="141"/>
      <c r="AE62" s="141"/>
      <c r="AF62" s="141"/>
      <c r="AG62" s="141"/>
      <c r="AH62" s="141"/>
    </row>
    <row r="63" spans="1:34" s="136" customFormat="1" ht="45">
      <c r="A63" s="306"/>
      <c r="B63" s="306"/>
      <c r="C63" s="306">
        <v>1</v>
      </c>
      <c r="D63" s="307"/>
      <c r="E63" s="306"/>
      <c r="F63" s="306"/>
      <c r="G63" s="306"/>
      <c r="H63" s="306"/>
      <c r="I63" s="319"/>
      <c r="J63" s="315"/>
      <c r="K63" s="151"/>
      <c r="L63" s="316" t="e">
        <f>mergeValue()&amp;"."&amp;mergeValue()&amp;"."&amp;mergeValue()</f>
        <v>#NAME?</v>
      </c>
      <c r="M63" s="320" t="s">
        <v>192</v>
      </c>
      <c r="N63" s="318"/>
      <c r="O63" s="236"/>
      <c r="P63" s="236"/>
      <c r="Q63" s="236"/>
      <c r="R63" s="236"/>
      <c r="S63" s="236"/>
      <c r="T63" s="236"/>
      <c r="U63" s="236"/>
      <c r="V63" s="236"/>
      <c r="W63" s="261" t="s">
        <v>193</v>
      </c>
      <c r="X63" s="141"/>
      <c r="Y63" s="141"/>
      <c r="Z63" s="141"/>
      <c r="AA63" s="138"/>
      <c r="AB63" s="141"/>
      <c r="AC63" s="141"/>
      <c r="AD63" s="141"/>
      <c r="AE63" s="141"/>
      <c r="AF63" s="141"/>
      <c r="AG63" s="141"/>
      <c r="AH63" s="141"/>
    </row>
    <row r="64" spans="1:34" s="136" customFormat="1" ht="33.75">
      <c r="A64" s="306"/>
      <c r="B64" s="306"/>
      <c r="C64" s="306"/>
      <c r="D64" s="306">
        <v>1</v>
      </c>
      <c r="E64" s="306"/>
      <c r="F64" s="306"/>
      <c r="G64" s="306"/>
      <c r="H64" s="306"/>
      <c r="I64" s="150"/>
      <c r="J64" s="315"/>
      <c r="K64" s="151"/>
      <c r="L64" s="316" t="e">
        <f>mergeValue()&amp;"."&amp;mergeValue()&amp;"."&amp;mergeValue()&amp;"."&amp;mergeValue()</f>
        <v>#NAME?</v>
      </c>
      <c r="M64" s="321" t="s">
        <v>194</v>
      </c>
      <c r="N64" s="318"/>
      <c r="O64" s="242"/>
      <c r="P64" s="242"/>
      <c r="Q64" s="242"/>
      <c r="R64" s="242"/>
      <c r="S64" s="242"/>
      <c r="T64" s="242"/>
      <c r="U64" s="242"/>
      <c r="V64" s="242"/>
      <c r="W64" s="261" t="s">
        <v>195</v>
      </c>
      <c r="X64" s="141"/>
      <c r="Y64" s="141"/>
      <c r="Z64" s="141"/>
      <c r="AA64" s="138"/>
      <c r="AB64" s="141"/>
      <c r="AC64" s="141"/>
      <c r="AD64" s="141"/>
      <c r="AE64" s="141"/>
      <c r="AF64" s="141"/>
      <c r="AG64" s="141"/>
      <c r="AH64" s="141"/>
    </row>
    <row r="65" spans="1:34" s="136" customFormat="1" ht="33.75">
      <c r="A65" s="306"/>
      <c r="B65" s="306"/>
      <c r="C65" s="306"/>
      <c r="D65" s="306"/>
      <c r="E65" s="306">
        <v>1</v>
      </c>
      <c r="F65" s="306"/>
      <c r="G65" s="306"/>
      <c r="H65" s="306"/>
      <c r="I65" s="150"/>
      <c r="J65" s="150"/>
      <c r="K65" s="151"/>
      <c r="L65" s="316" t="e">
        <f>mergeValue()&amp;"."&amp;mergeValue()&amp;"."&amp;mergeValue()&amp;"."&amp;mergeValue()&amp;"."&amp;mergeValue()</f>
        <v>#NAME?</v>
      </c>
      <c r="M65" s="322" t="s">
        <v>196</v>
      </c>
      <c r="N65" s="261"/>
      <c r="O65" s="323"/>
      <c r="P65" s="323"/>
      <c r="Q65" s="323"/>
      <c r="R65" s="323"/>
      <c r="S65" s="323"/>
      <c r="T65" s="323"/>
      <c r="U65" s="323"/>
      <c r="V65" s="323"/>
      <c r="W65" s="261" t="s">
        <v>197</v>
      </c>
      <c r="X65" s="141"/>
      <c r="Y65" s="138" t="e">
        <f>strCheckUnique()</f>
        <v>#NAME?</v>
      </c>
      <c r="Z65" s="141"/>
      <c r="AA65" s="138"/>
      <c r="AB65" s="141"/>
      <c r="AC65" s="141"/>
      <c r="AD65" s="141"/>
      <c r="AE65" s="141"/>
      <c r="AF65" s="141"/>
      <c r="AG65" s="141"/>
      <c r="AH65" s="141"/>
    </row>
    <row r="66" spans="1:34" s="136" customFormat="1" ht="66" customHeight="1">
      <c r="A66" s="306"/>
      <c r="B66" s="306"/>
      <c r="C66" s="306"/>
      <c r="D66" s="306"/>
      <c r="E66" s="306"/>
      <c r="F66" s="307">
        <v>1</v>
      </c>
      <c r="G66" s="307"/>
      <c r="H66" s="307"/>
      <c r="I66" s="150"/>
      <c r="J66" s="150"/>
      <c r="K66" s="319"/>
      <c r="L66" s="316" t="e">
        <f>mergeValue()&amp;"."&amp;mergeValue()&amp;"."&amp;mergeValue()&amp;"."&amp;mergeValue()&amp;"."&amp;mergeValue()&amp;"."&amp;mergeValue()</f>
        <v>#NAME?</v>
      </c>
      <c r="M66" s="324"/>
      <c r="N66" s="228"/>
      <c r="O66" s="325"/>
      <c r="P66" s="325"/>
      <c r="Q66" s="325"/>
      <c r="R66" s="326"/>
      <c r="S66" s="327" t="s">
        <v>68</v>
      </c>
      <c r="T66" s="326"/>
      <c r="U66" s="327" t="s">
        <v>34</v>
      </c>
      <c r="V66" s="328"/>
      <c r="W66" s="329" t="s">
        <v>198</v>
      </c>
      <c r="X66" s="141" t="e">
        <f>strCheckDate()</f>
        <v>#NAME?</v>
      </c>
      <c r="Y66" s="141"/>
      <c r="Z66" s="138">
        <f>IF(M66="","",M66)</f>
        <v>0</v>
      </c>
      <c r="AA66" s="138"/>
      <c r="AB66" s="138"/>
      <c r="AC66" s="138"/>
      <c r="AD66" s="141"/>
      <c r="AE66" s="141"/>
      <c r="AF66" s="141"/>
      <c r="AG66" s="141"/>
      <c r="AH66" s="141"/>
    </row>
    <row r="67" spans="1:34" s="136" customFormat="1" ht="14.25" customHeight="1" hidden="1">
      <c r="A67" s="306"/>
      <c r="B67" s="306"/>
      <c r="C67" s="306"/>
      <c r="D67" s="306"/>
      <c r="E67" s="306"/>
      <c r="F67" s="307"/>
      <c r="G67" s="307"/>
      <c r="H67" s="307"/>
      <c r="I67" s="150"/>
      <c r="J67" s="150"/>
      <c r="K67" s="319"/>
      <c r="L67" s="331"/>
      <c r="M67" s="332"/>
      <c r="N67" s="228"/>
      <c r="O67" s="333"/>
      <c r="P67" s="334"/>
      <c r="Q67" s="335">
        <f>R66&amp;"-"&amp;T66</f>
        <v>0</v>
      </c>
      <c r="R67" s="326"/>
      <c r="S67" s="327"/>
      <c r="T67" s="326"/>
      <c r="U67" s="327"/>
      <c r="V67" s="328"/>
      <c r="W67" s="329"/>
      <c r="X67" s="141"/>
      <c r="Y67" s="141"/>
      <c r="Z67" s="141"/>
      <c r="AA67" s="138"/>
      <c r="AB67" s="141"/>
      <c r="AC67" s="141"/>
      <c r="AD67" s="141"/>
      <c r="AE67" s="141"/>
      <c r="AF67" s="141"/>
      <c r="AG67" s="141"/>
      <c r="AH67" s="141"/>
    </row>
    <row r="68" spans="1:35" ht="15" customHeight="1">
      <c r="A68" s="306"/>
      <c r="B68" s="306"/>
      <c r="C68" s="306"/>
      <c r="D68" s="306"/>
      <c r="E68" s="306"/>
      <c r="F68" s="307"/>
      <c r="G68" s="307"/>
      <c r="H68" s="307"/>
      <c r="I68" s="150"/>
      <c r="J68" s="150"/>
      <c r="K68" s="309"/>
      <c r="L68" s="336"/>
      <c r="M68" s="337" t="s">
        <v>199</v>
      </c>
      <c r="N68" s="338"/>
      <c r="O68" s="339"/>
      <c r="P68" s="339"/>
      <c r="Q68" s="339"/>
      <c r="R68" s="338"/>
      <c r="S68" s="174"/>
      <c r="T68" s="174"/>
      <c r="U68" s="174"/>
      <c r="V68" s="340"/>
      <c r="W68" s="329"/>
      <c r="X68" s="341"/>
      <c r="Y68" s="341"/>
      <c r="Z68" s="341"/>
      <c r="AA68" s="138"/>
      <c r="AB68" s="341"/>
      <c r="AC68" s="141"/>
      <c r="AD68" s="141"/>
      <c r="AE68" s="141"/>
      <c r="AF68" s="141"/>
      <c r="AG68" s="141"/>
      <c r="AH68" s="141"/>
      <c r="AI68" s="136"/>
    </row>
    <row r="69" spans="1:34" ht="14.25">
      <c r="A69" s="306"/>
      <c r="B69" s="306"/>
      <c r="C69" s="306"/>
      <c r="D69" s="306"/>
      <c r="E69" s="307"/>
      <c r="F69" s="306"/>
      <c r="G69" s="306"/>
      <c r="H69" s="306"/>
      <c r="I69" s="150"/>
      <c r="J69" s="342"/>
      <c r="K69" s="309"/>
      <c r="L69" s="336"/>
      <c r="M69" s="343" t="s">
        <v>200</v>
      </c>
      <c r="N69" s="338"/>
      <c r="O69" s="339"/>
      <c r="P69" s="339"/>
      <c r="Q69" s="339"/>
      <c r="R69" s="338"/>
      <c r="S69" s="174"/>
      <c r="T69" s="174"/>
      <c r="U69" s="338"/>
      <c r="V69" s="174"/>
      <c r="W69" s="340"/>
      <c r="X69" s="341"/>
      <c r="Y69" s="341"/>
      <c r="Z69" s="341"/>
      <c r="AA69" s="341"/>
      <c r="AB69" s="341"/>
      <c r="AC69" s="341"/>
      <c r="AD69" s="341"/>
      <c r="AE69" s="341"/>
      <c r="AF69" s="341"/>
      <c r="AG69" s="341"/>
      <c r="AH69" s="341"/>
    </row>
    <row r="70" spans="1:34" ht="14.25">
      <c r="A70" s="306"/>
      <c r="B70" s="306"/>
      <c r="C70" s="306"/>
      <c r="D70" s="307"/>
      <c r="E70" s="190"/>
      <c r="F70" s="306"/>
      <c r="G70" s="306"/>
      <c r="H70" s="306"/>
      <c r="I70" s="309"/>
      <c r="J70" s="342"/>
      <c r="K70" s="309"/>
      <c r="L70" s="336"/>
      <c r="M70" s="269" t="s">
        <v>201</v>
      </c>
      <c r="N70" s="338"/>
      <c r="O70" s="339"/>
      <c r="P70" s="339"/>
      <c r="Q70" s="339"/>
      <c r="R70" s="338"/>
      <c r="S70" s="174"/>
      <c r="T70" s="174"/>
      <c r="U70" s="338"/>
      <c r="V70" s="174"/>
      <c r="W70" s="340"/>
      <c r="X70" s="341"/>
      <c r="Y70" s="341"/>
      <c r="Z70" s="341"/>
      <c r="AA70" s="341"/>
      <c r="AB70" s="341"/>
      <c r="AC70" s="341"/>
      <c r="AD70" s="341"/>
      <c r="AE70" s="341"/>
      <c r="AF70" s="341"/>
      <c r="AG70" s="341"/>
      <c r="AH70" s="341"/>
    </row>
    <row r="71" spans="1:34" ht="14.25">
      <c r="A71" s="306"/>
      <c r="B71" s="306"/>
      <c r="C71" s="307"/>
      <c r="D71" s="307"/>
      <c r="E71" s="190"/>
      <c r="F71" s="306"/>
      <c r="G71" s="306"/>
      <c r="H71" s="306"/>
      <c r="I71" s="309"/>
      <c r="J71" s="342"/>
      <c r="K71" s="309"/>
      <c r="L71" s="336"/>
      <c r="M71" s="344" t="s">
        <v>202</v>
      </c>
      <c r="N71" s="174"/>
      <c r="O71" s="344"/>
      <c r="P71" s="344"/>
      <c r="Q71" s="344"/>
      <c r="R71" s="338"/>
      <c r="S71" s="174"/>
      <c r="T71" s="174"/>
      <c r="U71" s="338"/>
      <c r="V71" s="174"/>
      <c r="W71" s="340"/>
      <c r="X71" s="341"/>
      <c r="Y71" s="341"/>
      <c r="Z71" s="341"/>
      <c r="AA71" s="341"/>
      <c r="AB71" s="341"/>
      <c r="AC71" s="341"/>
      <c r="AD71" s="341"/>
      <c r="AE71" s="341"/>
      <c r="AF71" s="341"/>
      <c r="AG71" s="341"/>
      <c r="AH71" s="341"/>
    </row>
    <row r="72" spans="1:34" ht="14.25">
      <c r="A72" s="306"/>
      <c r="B72" s="307"/>
      <c r="C72" s="190"/>
      <c r="D72" s="190"/>
      <c r="E72" s="190"/>
      <c r="F72" s="306"/>
      <c r="G72" s="306"/>
      <c r="H72" s="306"/>
      <c r="I72" s="309"/>
      <c r="J72" s="342"/>
      <c r="K72" s="309"/>
      <c r="L72" s="336"/>
      <c r="M72" s="186" t="s">
        <v>133</v>
      </c>
      <c r="N72" s="174"/>
      <c r="O72" s="344"/>
      <c r="P72" s="344"/>
      <c r="Q72" s="344"/>
      <c r="R72" s="338"/>
      <c r="S72" s="174"/>
      <c r="T72" s="174"/>
      <c r="U72" s="338"/>
      <c r="V72" s="174"/>
      <c r="W72" s="340"/>
      <c r="X72" s="341"/>
      <c r="Y72" s="341"/>
      <c r="Z72" s="341"/>
      <c r="AA72" s="341"/>
      <c r="AB72" s="341"/>
      <c r="AC72" s="341"/>
      <c r="AD72" s="341"/>
      <c r="AE72" s="341"/>
      <c r="AF72" s="341"/>
      <c r="AG72" s="341"/>
      <c r="AH72" s="341"/>
    </row>
    <row r="73" spans="1:34" ht="14.25">
      <c r="A73" s="307"/>
      <c r="B73" s="341"/>
      <c r="C73" s="341"/>
      <c r="D73" s="341"/>
      <c r="E73" s="345"/>
      <c r="F73" s="341"/>
      <c r="G73" s="306"/>
      <c r="H73" s="306"/>
      <c r="I73" s="159"/>
      <c r="J73" s="342"/>
      <c r="K73" s="319"/>
      <c r="L73" s="336"/>
      <c r="M73" s="277" t="s">
        <v>203</v>
      </c>
      <c r="N73" s="174"/>
      <c r="O73" s="344"/>
      <c r="P73" s="344"/>
      <c r="Q73" s="344"/>
      <c r="R73" s="338"/>
      <c r="S73" s="174"/>
      <c r="T73" s="174"/>
      <c r="U73" s="338"/>
      <c r="V73" s="174"/>
      <c r="W73" s="340"/>
      <c r="X73" s="341"/>
      <c r="Y73" s="341"/>
      <c r="Z73" s="341"/>
      <c r="AA73" s="341"/>
      <c r="AB73" s="341"/>
      <c r="AC73" s="341"/>
      <c r="AD73" s="341"/>
      <c r="AE73" s="341"/>
      <c r="AF73" s="341"/>
      <c r="AG73" s="341"/>
      <c r="AH73" s="341"/>
    </row>
    <row r="74" spans="24:36" ht="18.75" customHeight="1">
      <c r="X74" s="341"/>
      <c r="Y74" s="341"/>
      <c r="Z74" s="341"/>
      <c r="AA74" s="341"/>
      <c r="AB74" s="341"/>
      <c r="AC74" s="341"/>
      <c r="AD74" s="341"/>
      <c r="AE74" s="341"/>
      <c r="AF74" s="341"/>
      <c r="AG74" s="341"/>
      <c r="AH74" s="341"/>
      <c r="AI74" s="341"/>
      <c r="AJ74" s="341"/>
    </row>
    <row r="75" spans="1:36" s="512" customFormat="1" ht="16.5" customHeight="1">
      <c r="A75" s="512" t="s">
        <v>2038</v>
      </c>
      <c r="C75" s="512" t="s">
        <v>94</v>
      </c>
      <c r="X75" s="535"/>
      <c r="Y75" s="535"/>
      <c r="Z75" s="535"/>
      <c r="AA75" s="535"/>
      <c r="AB75" s="535"/>
      <c r="AC75" s="535"/>
      <c r="AD75" s="535"/>
      <c r="AE75" s="535"/>
      <c r="AF75" s="535"/>
      <c r="AG75" s="535"/>
      <c r="AH75" s="535"/>
      <c r="AI75" s="535"/>
      <c r="AJ75" s="535"/>
    </row>
    <row r="76" spans="12:36" ht="16.5" customHeight="1">
      <c r="L76" s="528"/>
      <c r="M76" s="528"/>
      <c r="N76" s="528"/>
      <c r="O76" s="528"/>
      <c r="P76" s="528"/>
      <c r="Q76" s="528"/>
      <c r="R76" s="528"/>
      <c r="S76" s="528"/>
      <c r="T76" s="528"/>
      <c r="U76" s="528"/>
      <c r="V76" s="528"/>
      <c r="W76" s="528"/>
      <c r="X76" s="341"/>
      <c r="Y76" s="341"/>
      <c r="Z76" s="341"/>
      <c r="AA76" s="341"/>
      <c r="AB76" s="341"/>
      <c r="AC76" s="341"/>
      <c r="AD76" s="341"/>
      <c r="AE76" s="341"/>
      <c r="AF76" s="341"/>
      <c r="AG76" s="341"/>
      <c r="AH76" s="341"/>
      <c r="AI76" s="341"/>
      <c r="AJ76" s="341"/>
    </row>
    <row r="77" spans="1:98" s="136" customFormat="1" ht="270">
      <c r="A77" s="306">
        <v>1</v>
      </c>
      <c r="B77" s="307"/>
      <c r="C77" s="307"/>
      <c r="D77" s="307"/>
      <c r="E77" s="308"/>
      <c r="F77" s="306"/>
      <c r="G77" s="306"/>
      <c r="H77" s="306"/>
      <c r="I77" s="284"/>
      <c r="J77" s="309"/>
      <c r="K77" s="309"/>
      <c r="L77" s="316" t="e">
        <f>mergeValue()</f>
        <v>#NAME?</v>
      </c>
      <c r="M77" s="532" t="s">
        <v>138</v>
      </c>
      <c r="N77" s="533"/>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0"/>
      <c r="CB77" s="260"/>
      <c r="CC77" s="260"/>
      <c r="CD77" s="260"/>
      <c r="CE77" s="260"/>
      <c r="CF77" s="260"/>
      <c r="CG77" s="260"/>
      <c r="CH77" s="314" t="s">
        <v>190</v>
      </c>
      <c r="CI77" s="141"/>
      <c r="CJ77" s="141"/>
      <c r="CK77" s="141"/>
      <c r="CL77" s="141"/>
      <c r="CM77" s="141"/>
      <c r="CN77" s="141"/>
      <c r="CO77" s="141"/>
      <c r="CP77" s="141"/>
      <c r="CQ77" s="141"/>
      <c r="CR77" s="141"/>
      <c r="CS77" s="141"/>
      <c r="CT77" s="141"/>
    </row>
    <row r="78" spans="1:98" s="136" customFormat="1" ht="371.25">
      <c r="A78" s="306"/>
      <c r="B78" s="306">
        <v>1</v>
      </c>
      <c r="C78" s="307"/>
      <c r="D78" s="307"/>
      <c r="E78" s="306"/>
      <c r="F78" s="306"/>
      <c r="G78" s="306"/>
      <c r="H78" s="306"/>
      <c r="I78" s="159"/>
      <c r="J78" s="315"/>
      <c r="L78" s="316" t="e">
        <f>mergeValue()&amp;"."&amp;mergeValue()</f>
        <v>#NAME?</v>
      </c>
      <c r="M78" s="317" t="s">
        <v>86</v>
      </c>
      <c r="N78" s="318"/>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0"/>
      <c r="AX78" s="260"/>
      <c r="AY78" s="260"/>
      <c r="AZ78" s="260"/>
      <c r="BA78" s="260"/>
      <c r="BB78" s="260"/>
      <c r="BC78" s="260"/>
      <c r="BD78" s="260"/>
      <c r="BE78" s="260"/>
      <c r="BF78" s="260"/>
      <c r="BG78" s="260"/>
      <c r="BH78" s="260"/>
      <c r="BI78" s="260"/>
      <c r="BJ78" s="260"/>
      <c r="BK78" s="260"/>
      <c r="BL78" s="260"/>
      <c r="BM78" s="260"/>
      <c r="BN78" s="260"/>
      <c r="BO78" s="260"/>
      <c r="BP78" s="260"/>
      <c r="BQ78" s="260"/>
      <c r="BR78" s="260"/>
      <c r="BS78" s="260"/>
      <c r="BT78" s="260"/>
      <c r="BU78" s="260"/>
      <c r="BV78" s="260"/>
      <c r="BW78" s="260"/>
      <c r="BX78" s="260"/>
      <c r="BY78" s="260"/>
      <c r="BZ78" s="260"/>
      <c r="CA78" s="260"/>
      <c r="CB78" s="260"/>
      <c r="CC78" s="260"/>
      <c r="CD78" s="260"/>
      <c r="CE78" s="260"/>
      <c r="CF78" s="260"/>
      <c r="CG78" s="260"/>
      <c r="CH78" s="261" t="s">
        <v>191</v>
      </c>
      <c r="CI78" s="141"/>
      <c r="CJ78" s="141"/>
      <c r="CK78" s="141"/>
      <c r="CL78" s="141"/>
      <c r="CM78" s="141"/>
      <c r="CN78" s="141"/>
      <c r="CO78" s="141"/>
      <c r="CP78" s="141"/>
      <c r="CQ78" s="141"/>
      <c r="CR78" s="141"/>
      <c r="CS78" s="141"/>
      <c r="CT78" s="141"/>
    </row>
    <row r="79" spans="1:98" s="136" customFormat="1" ht="409.5">
      <c r="A79" s="306"/>
      <c r="B79" s="306"/>
      <c r="C79" s="306">
        <v>1</v>
      </c>
      <c r="D79" s="307"/>
      <c r="E79" s="306"/>
      <c r="F79" s="306"/>
      <c r="G79" s="306"/>
      <c r="H79" s="306"/>
      <c r="I79" s="319"/>
      <c r="J79" s="315"/>
      <c r="K79" s="151"/>
      <c r="L79" s="316" t="e">
        <f>mergeValue()&amp;"."&amp;mergeValue()&amp;"."&amp;mergeValue()</f>
        <v>#NAME?</v>
      </c>
      <c r="M79" s="320" t="s">
        <v>192</v>
      </c>
      <c r="N79" s="318"/>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0"/>
      <c r="AY79" s="260"/>
      <c r="AZ79" s="260"/>
      <c r="BA79" s="260"/>
      <c r="BB79" s="260"/>
      <c r="BC79" s="260"/>
      <c r="BD79" s="260"/>
      <c r="BE79" s="260"/>
      <c r="BF79" s="260"/>
      <c r="BG79" s="260"/>
      <c r="BH79" s="260"/>
      <c r="BI79" s="260"/>
      <c r="BJ79" s="260"/>
      <c r="BK79" s="260"/>
      <c r="BL79" s="260"/>
      <c r="BM79" s="260"/>
      <c r="BN79" s="260"/>
      <c r="BO79" s="260"/>
      <c r="BP79" s="260"/>
      <c r="BQ79" s="260"/>
      <c r="BR79" s="260"/>
      <c r="BS79" s="260"/>
      <c r="BT79" s="260"/>
      <c r="BU79" s="260"/>
      <c r="BV79" s="260"/>
      <c r="BW79" s="260"/>
      <c r="BX79" s="260"/>
      <c r="BY79" s="260"/>
      <c r="BZ79" s="260"/>
      <c r="CA79" s="260"/>
      <c r="CB79" s="260"/>
      <c r="CC79" s="260"/>
      <c r="CD79" s="260"/>
      <c r="CE79" s="260"/>
      <c r="CF79" s="260"/>
      <c r="CG79" s="260"/>
      <c r="CH79" s="261" t="s">
        <v>193</v>
      </c>
      <c r="CI79" s="141"/>
      <c r="CJ79" s="141"/>
      <c r="CK79" s="141"/>
      <c r="CL79" s="141"/>
      <c r="CM79" s="141"/>
      <c r="CN79" s="141"/>
      <c r="CO79" s="141"/>
      <c r="CP79" s="141"/>
      <c r="CQ79" s="141"/>
      <c r="CR79" s="141"/>
      <c r="CS79" s="141"/>
      <c r="CT79" s="141"/>
    </row>
    <row r="80" spans="1:98" s="136" customFormat="1" ht="409.5">
      <c r="A80" s="306"/>
      <c r="B80" s="306"/>
      <c r="C80" s="306"/>
      <c r="D80" s="306">
        <v>1</v>
      </c>
      <c r="E80" s="306"/>
      <c r="F80" s="306"/>
      <c r="G80" s="306"/>
      <c r="H80" s="306"/>
      <c r="I80" s="150"/>
      <c r="J80" s="315"/>
      <c r="K80" s="151"/>
      <c r="L80" s="316" t="e">
        <f>mergeValue()&amp;"."&amp;mergeValue()&amp;"."&amp;mergeValue()&amp;"."&amp;mergeValue()</f>
        <v>#NAME?</v>
      </c>
      <c r="M80" s="321" t="s">
        <v>194</v>
      </c>
      <c r="N80" s="318"/>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242"/>
      <c r="AM80" s="242"/>
      <c r="AN80" s="242"/>
      <c r="AO80" s="242"/>
      <c r="AP80" s="242"/>
      <c r="AQ80" s="242"/>
      <c r="AR80" s="242"/>
      <c r="AS80" s="242"/>
      <c r="AT80" s="242"/>
      <c r="AU80" s="242"/>
      <c r="AV80" s="242"/>
      <c r="AW80" s="242"/>
      <c r="AX80" s="242"/>
      <c r="AY80" s="242"/>
      <c r="AZ80" s="242"/>
      <c r="BA80" s="242"/>
      <c r="BB80" s="242"/>
      <c r="BC80" s="242"/>
      <c r="BD80" s="242"/>
      <c r="BE80" s="242"/>
      <c r="BF80" s="242"/>
      <c r="BG80" s="242"/>
      <c r="BH80" s="242"/>
      <c r="BI80" s="242"/>
      <c r="BJ80" s="242"/>
      <c r="BK80" s="242"/>
      <c r="BL80" s="242"/>
      <c r="BM80" s="242"/>
      <c r="BN80" s="242"/>
      <c r="BO80" s="242"/>
      <c r="BP80" s="242"/>
      <c r="BQ80" s="242"/>
      <c r="BR80" s="242"/>
      <c r="BS80" s="242"/>
      <c r="BT80" s="242"/>
      <c r="BU80" s="242"/>
      <c r="BV80" s="242"/>
      <c r="BW80" s="242"/>
      <c r="BX80" s="242"/>
      <c r="BY80" s="242"/>
      <c r="BZ80" s="242"/>
      <c r="CA80" s="242"/>
      <c r="CB80" s="242"/>
      <c r="CC80" s="242"/>
      <c r="CD80" s="242"/>
      <c r="CE80" s="242"/>
      <c r="CF80" s="242"/>
      <c r="CG80" s="242"/>
      <c r="CH80" s="261" t="s">
        <v>195</v>
      </c>
      <c r="CI80" s="141"/>
      <c r="CJ80" s="141"/>
      <c r="CK80" s="141"/>
      <c r="CL80" s="141"/>
      <c r="CM80" s="141"/>
      <c r="CN80" s="141"/>
      <c r="CO80" s="141"/>
      <c r="CP80" s="141"/>
      <c r="CQ80" s="141"/>
      <c r="CR80" s="141"/>
      <c r="CS80" s="141"/>
      <c r="CT80" s="141"/>
    </row>
    <row r="81" spans="1:98" s="136" customFormat="1" ht="409.5">
      <c r="A81" s="306"/>
      <c r="B81" s="306"/>
      <c r="C81" s="306"/>
      <c r="D81" s="306"/>
      <c r="E81" s="306">
        <v>1</v>
      </c>
      <c r="F81" s="306"/>
      <c r="G81" s="306"/>
      <c r="H81" s="306"/>
      <c r="I81" s="150"/>
      <c r="J81" s="150"/>
      <c r="K81" s="151"/>
      <c r="L81" s="316" t="e">
        <f>mergeValue()&amp;"."&amp;mergeValue()&amp;"."&amp;mergeValue()&amp;"."&amp;mergeValue()&amp;"."&amp;mergeValue()</f>
        <v>#NAME?</v>
      </c>
      <c r="M81" s="322" t="s">
        <v>196</v>
      </c>
      <c r="N81" s="261"/>
      <c r="O81" s="323"/>
      <c r="P81" s="323"/>
      <c r="Q81" s="323"/>
      <c r="R81" s="323"/>
      <c r="S81" s="323"/>
      <c r="T81" s="323"/>
      <c r="U81" s="323"/>
      <c r="V81" s="323"/>
      <c r="W81" s="323"/>
      <c r="X81" s="323"/>
      <c r="Y81" s="323"/>
      <c r="Z81" s="323"/>
      <c r="AA81" s="323"/>
      <c r="AB81" s="323"/>
      <c r="AC81" s="323"/>
      <c r="AD81" s="323"/>
      <c r="AE81" s="323"/>
      <c r="AF81" s="323"/>
      <c r="AG81" s="323"/>
      <c r="AH81" s="323"/>
      <c r="AI81" s="323"/>
      <c r="AJ81" s="323"/>
      <c r="AK81" s="323"/>
      <c r="AL81" s="323"/>
      <c r="AM81" s="323"/>
      <c r="AN81" s="323"/>
      <c r="AO81" s="323"/>
      <c r="AP81" s="323"/>
      <c r="AQ81" s="323"/>
      <c r="AR81" s="323"/>
      <c r="AS81" s="323"/>
      <c r="AT81" s="323"/>
      <c r="AU81" s="323"/>
      <c r="AV81" s="323"/>
      <c r="AW81" s="323"/>
      <c r="AX81" s="323"/>
      <c r="AY81" s="323"/>
      <c r="AZ81" s="323"/>
      <c r="BA81" s="323"/>
      <c r="BB81" s="323"/>
      <c r="BC81" s="323"/>
      <c r="BD81" s="323"/>
      <c r="BE81" s="323"/>
      <c r="BF81" s="323"/>
      <c r="BG81" s="323"/>
      <c r="BH81" s="323"/>
      <c r="BI81" s="323"/>
      <c r="BJ81" s="323"/>
      <c r="BK81" s="323"/>
      <c r="BL81" s="323"/>
      <c r="BM81" s="323"/>
      <c r="BN81" s="323"/>
      <c r="BO81" s="323"/>
      <c r="BP81" s="323"/>
      <c r="BQ81" s="323"/>
      <c r="BR81" s="323"/>
      <c r="BS81" s="323"/>
      <c r="BT81" s="323"/>
      <c r="BU81" s="323"/>
      <c r="BV81" s="323"/>
      <c r="BW81" s="323"/>
      <c r="BX81" s="323"/>
      <c r="BY81" s="323"/>
      <c r="BZ81" s="323"/>
      <c r="CA81" s="323"/>
      <c r="CB81" s="323"/>
      <c r="CC81" s="323"/>
      <c r="CD81" s="323"/>
      <c r="CE81" s="323"/>
      <c r="CF81" s="323"/>
      <c r="CG81" s="323"/>
      <c r="CH81" s="261" t="s">
        <v>197</v>
      </c>
      <c r="CI81" s="141"/>
      <c r="CJ81" s="138" t="e">
        <f>strCheckUnique()</f>
        <v>#NAME?</v>
      </c>
      <c r="CK81" s="141"/>
      <c r="CL81" s="138"/>
      <c r="CM81" s="141"/>
      <c r="CN81" s="141"/>
      <c r="CO81" s="141"/>
      <c r="CP81" s="141"/>
      <c r="CQ81" s="141"/>
      <c r="CR81" s="141"/>
      <c r="CS81" s="141"/>
      <c r="CT81" s="141"/>
    </row>
    <row r="82" spans="1:98" s="136" customFormat="1" ht="66" customHeight="1">
      <c r="A82" s="306"/>
      <c r="B82" s="306"/>
      <c r="C82" s="306"/>
      <c r="D82" s="306"/>
      <c r="E82" s="306"/>
      <c r="F82" s="307">
        <v>1</v>
      </c>
      <c r="G82" s="307"/>
      <c r="H82" s="307"/>
      <c r="I82" s="150"/>
      <c r="J82" s="150"/>
      <c r="K82" s="319"/>
      <c r="L82" s="316" t="e">
        <f>mergeValue()&amp;"."&amp;mergeValue()&amp;"."&amp;mergeValue()&amp;"."&amp;mergeValue()&amp;"."&amp;mergeValue()&amp;"."&amp;mergeValue()</f>
        <v>#NAME?</v>
      </c>
      <c r="M82" s="324"/>
      <c r="N82" s="333"/>
      <c r="O82" s="352"/>
      <c r="P82" s="325"/>
      <c r="Q82" s="325"/>
      <c r="R82" s="326"/>
      <c r="S82" s="327" t="s">
        <v>68</v>
      </c>
      <c r="T82" s="326"/>
      <c r="U82" s="327" t="s">
        <v>68</v>
      </c>
      <c r="V82" s="352"/>
      <c r="W82" s="325"/>
      <c r="X82" s="325"/>
      <c r="Y82" s="326"/>
      <c r="Z82" s="327" t="s">
        <v>68</v>
      </c>
      <c r="AA82" s="326"/>
      <c r="AB82" s="327" t="s">
        <v>68</v>
      </c>
      <c r="AC82" s="352"/>
      <c r="AD82" s="325"/>
      <c r="AE82" s="325"/>
      <c r="AF82" s="326"/>
      <c r="AG82" s="327" t="s">
        <v>68</v>
      </c>
      <c r="AH82" s="326"/>
      <c r="AI82" s="327" t="s">
        <v>68</v>
      </c>
      <c r="AJ82" s="352"/>
      <c r="AK82" s="325"/>
      <c r="AL82" s="325"/>
      <c r="AM82" s="326"/>
      <c r="AN82" s="327" t="s">
        <v>68</v>
      </c>
      <c r="AO82" s="326"/>
      <c r="AP82" s="327" t="s">
        <v>68</v>
      </c>
      <c r="AQ82" s="352"/>
      <c r="AR82" s="325"/>
      <c r="AS82" s="325"/>
      <c r="AT82" s="326"/>
      <c r="AU82" s="327" t="s">
        <v>68</v>
      </c>
      <c r="AV82" s="326"/>
      <c r="AW82" s="327" t="s">
        <v>68</v>
      </c>
      <c r="AX82" s="352"/>
      <c r="AY82" s="325"/>
      <c r="AZ82" s="325"/>
      <c r="BA82" s="326"/>
      <c r="BB82" s="327" t="s">
        <v>68</v>
      </c>
      <c r="BC82" s="326"/>
      <c r="BD82" s="327" t="s">
        <v>68</v>
      </c>
      <c r="BE82" s="352"/>
      <c r="BF82" s="325"/>
      <c r="BG82" s="325"/>
      <c r="BH82" s="326"/>
      <c r="BI82" s="327" t="s">
        <v>68</v>
      </c>
      <c r="BJ82" s="326"/>
      <c r="BK82" s="327" t="s">
        <v>68</v>
      </c>
      <c r="BL82" s="352"/>
      <c r="BM82" s="325"/>
      <c r="BN82" s="325"/>
      <c r="BO82" s="326"/>
      <c r="BP82" s="327" t="s">
        <v>68</v>
      </c>
      <c r="BQ82" s="326"/>
      <c r="BR82" s="327" t="s">
        <v>68</v>
      </c>
      <c r="BS82" s="352"/>
      <c r="BT82" s="325"/>
      <c r="BU82" s="325"/>
      <c r="BV82" s="326"/>
      <c r="BW82" s="327" t="s">
        <v>68</v>
      </c>
      <c r="BX82" s="326"/>
      <c r="BY82" s="327" t="s">
        <v>68</v>
      </c>
      <c r="BZ82" s="352"/>
      <c r="CA82" s="325"/>
      <c r="CB82" s="325"/>
      <c r="CC82" s="326"/>
      <c r="CD82" s="327" t="s">
        <v>68</v>
      </c>
      <c r="CE82" s="326"/>
      <c r="CF82" s="327" t="s">
        <v>34</v>
      </c>
      <c r="CG82" s="328"/>
      <c r="CH82" s="329" t="s">
        <v>198</v>
      </c>
      <c r="CI82" s="141" t="e">
        <f>strCheckDate()</f>
        <v>#NAME?</v>
      </c>
      <c r="CJ82" s="138"/>
      <c r="CK82" s="138">
        <f>IF(M82="","",M82)</f>
        <v>0</v>
      </c>
      <c r="CL82" s="138"/>
      <c r="CM82" s="138"/>
      <c r="CN82" s="138"/>
      <c r="CO82" s="141"/>
      <c r="CP82" s="141"/>
      <c r="CQ82" s="141"/>
      <c r="CR82" s="141"/>
      <c r="CS82" s="141"/>
      <c r="CT82" s="141"/>
    </row>
    <row r="83" spans="1:98" s="136" customFormat="1" ht="14.25" customHeight="1" hidden="1">
      <c r="A83" s="306"/>
      <c r="B83" s="306"/>
      <c r="C83" s="306"/>
      <c r="D83" s="306"/>
      <c r="E83" s="306"/>
      <c r="F83" s="307"/>
      <c r="G83" s="307"/>
      <c r="H83" s="307"/>
      <c r="I83" s="150"/>
      <c r="J83" s="150"/>
      <c r="K83" s="319"/>
      <c r="L83" s="331"/>
      <c r="M83" s="332"/>
      <c r="N83" s="333"/>
      <c r="O83" s="333"/>
      <c r="P83" s="334"/>
      <c r="Q83" s="335">
        <f>R82&amp;"-"&amp;T82</f>
        <v>0</v>
      </c>
      <c r="R83" s="326"/>
      <c r="S83" s="327"/>
      <c r="T83" s="326"/>
      <c r="U83" s="327"/>
      <c r="V83" s="333"/>
      <c r="W83" s="334"/>
      <c r="X83" s="335">
        <f>Y82&amp;"-"&amp;AA82</f>
        <v>0</v>
      </c>
      <c r="Y83" s="326"/>
      <c r="Z83" s="327"/>
      <c r="AA83" s="326"/>
      <c r="AB83" s="327"/>
      <c r="AC83" s="333"/>
      <c r="AD83" s="334"/>
      <c r="AE83" s="335">
        <f>AF82&amp;"-"&amp;AH82</f>
        <v>0</v>
      </c>
      <c r="AF83" s="326"/>
      <c r="AG83" s="327"/>
      <c r="AH83" s="326"/>
      <c r="AI83" s="327"/>
      <c r="AJ83" s="333"/>
      <c r="AK83" s="334"/>
      <c r="AL83" s="335">
        <f>AM82&amp;"-"&amp;AO82</f>
        <v>0</v>
      </c>
      <c r="AM83" s="326"/>
      <c r="AN83" s="327"/>
      <c r="AO83" s="326"/>
      <c r="AP83" s="327"/>
      <c r="AQ83" s="333"/>
      <c r="AR83" s="334"/>
      <c r="AS83" s="335">
        <f>AT82&amp;"-"&amp;AV82</f>
        <v>0</v>
      </c>
      <c r="AT83" s="326"/>
      <c r="AU83" s="327"/>
      <c r="AV83" s="326"/>
      <c r="AW83" s="327"/>
      <c r="AX83" s="333"/>
      <c r="AY83" s="334"/>
      <c r="AZ83" s="335">
        <f>BA82&amp;"-"&amp;BC82</f>
        <v>0</v>
      </c>
      <c r="BA83" s="326"/>
      <c r="BB83" s="327"/>
      <c r="BC83" s="326"/>
      <c r="BD83" s="327"/>
      <c r="BE83" s="333"/>
      <c r="BF83" s="334"/>
      <c r="BG83" s="335">
        <f>BH82&amp;"-"&amp;BJ82</f>
        <v>0</v>
      </c>
      <c r="BH83" s="326"/>
      <c r="BI83" s="327"/>
      <c r="BJ83" s="326"/>
      <c r="BK83" s="327"/>
      <c r="BL83" s="333"/>
      <c r="BM83" s="334"/>
      <c r="BN83" s="335">
        <f>BO82&amp;"-"&amp;BQ82</f>
        <v>0</v>
      </c>
      <c r="BO83" s="326"/>
      <c r="BP83" s="327"/>
      <c r="BQ83" s="326"/>
      <c r="BR83" s="327"/>
      <c r="BS83" s="333"/>
      <c r="BT83" s="334"/>
      <c r="BU83" s="335">
        <f>BV82&amp;"-"&amp;BX82</f>
        <v>0</v>
      </c>
      <c r="BV83" s="326"/>
      <c r="BW83" s="327"/>
      <c r="BX83" s="326"/>
      <c r="BY83" s="327"/>
      <c r="BZ83" s="333"/>
      <c r="CA83" s="334"/>
      <c r="CB83" s="335">
        <f>CC82&amp;"-"&amp;CE82</f>
        <v>0</v>
      </c>
      <c r="CC83" s="326"/>
      <c r="CD83" s="327"/>
      <c r="CE83" s="326"/>
      <c r="CF83" s="327"/>
      <c r="CG83" s="328"/>
      <c r="CH83" s="329"/>
      <c r="CI83" s="141"/>
      <c r="CJ83" s="138"/>
      <c r="CK83" s="138"/>
      <c r="CL83" s="138"/>
      <c r="CM83" s="138"/>
      <c r="CN83" s="138"/>
      <c r="CO83" s="141"/>
      <c r="CP83" s="141"/>
      <c r="CQ83" s="141"/>
      <c r="CR83" s="141"/>
      <c r="CS83" s="141"/>
      <c r="CT83" s="141"/>
    </row>
    <row r="84" spans="1:98" ht="15" customHeight="1">
      <c r="A84" s="306"/>
      <c r="B84" s="306"/>
      <c r="C84" s="306"/>
      <c r="D84" s="306"/>
      <c r="E84" s="306"/>
      <c r="F84" s="307"/>
      <c r="G84" s="307"/>
      <c r="H84" s="307"/>
      <c r="I84" s="150"/>
      <c r="J84" s="150"/>
      <c r="K84" s="309"/>
      <c r="L84" s="336"/>
      <c r="M84" s="337" t="s">
        <v>199</v>
      </c>
      <c r="N84" s="343"/>
      <c r="O84" s="339"/>
      <c r="P84" s="339"/>
      <c r="Q84" s="339"/>
      <c r="R84" s="338"/>
      <c r="S84" s="174"/>
      <c r="T84" s="174"/>
      <c r="U84" s="174"/>
      <c r="V84" s="339"/>
      <c r="W84" s="339"/>
      <c r="X84" s="339"/>
      <c r="Y84" s="338"/>
      <c r="Z84" s="174"/>
      <c r="AA84" s="174"/>
      <c r="AB84" s="174"/>
      <c r="AC84" s="339"/>
      <c r="AD84" s="339"/>
      <c r="AE84" s="339"/>
      <c r="AF84" s="338"/>
      <c r="AG84" s="174"/>
      <c r="AH84" s="174"/>
      <c r="AI84" s="174"/>
      <c r="AJ84" s="339"/>
      <c r="AK84" s="339"/>
      <c r="AL84" s="339"/>
      <c r="AM84" s="338"/>
      <c r="AN84" s="174"/>
      <c r="AO84" s="174"/>
      <c r="AP84" s="174"/>
      <c r="AQ84" s="339"/>
      <c r="AR84" s="339"/>
      <c r="AS84" s="339"/>
      <c r="AT84" s="338"/>
      <c r="AU84" s="174"/>
      <c r="AV84" s="174"/>
      <c r="AW84" s="174"/>
      <c r="AX84" s="339"/>
      <c r="AY84" s="339"/>
      <c r="AZ84" s="339"/>
      <c r="BA84" s="338"/>
      <c r="BB84" s="174"/>
      <c r="BC84" s="174"/>
      <c r="BD84" s="174"/>
      <c r="BE84" s="339"/>
      <c r="BF84" s="339"/>
      <c r="BG84" s="339"/>
      <c r="BH84" s="338"/>
      <c r="BI84" s="174"/>
      <c r="BJ84" s="174"/>
      <c r="BK84" s="174"/>
      <c r="BL84" s="339"/>
      <c r="BM84" s="339"/>
      <c r="BN84" s="339"/>
      <c r="BO84" s="338"/>
      <c r="BP84" s="174"/>
      <c r="BQ84" s="174"/>
      <c r="BR84" s="174"/>
      <c r="BS84" s="339"/>
      <c r="BT84" s="339"/>
      <c r="BU84" s="339"/>
      <c r="BV84" s="338"/>
      <c r="BW84" s="174"/>
      <c r="BX84" s="174"/>
      <c r="BY84" s="174"/>
      <c r="BZ84" s="339"/>
      <c r="CA84" s="339"/>
      <c r="CB84" s="339"/>
      <c r="CC84" s="338"/>
      <c r="CD84" s="174"/>
      <c r="CE84" s="174"/>
      <c r="CF84" s="174"/>
      <c r="CG84" s="340"/>
      <c r="CH84" s="329"/>
      <c r="CI84" s="341"/>
      <c r="CJ84" s="341"/>
      <c r="CK84" s="341"/>
      <c r="CL84" s="341"/>
      <c r="CM84" s="341"/>
      <c r="CN84" s="341"/>
      <c r="CO84" s="341"/>
      <c r="CP84" s="341"/>
      <c r="CQ84" s="341"/>
      <c r="CR84" s="341"/>
      <c r="CS84" s="341"/>
      <c r="CT84" s="341"/>
    </row>
    <row r="85" spans="1:98" ht="14.25">
      <c r="A85" s="306"/>
      <c r="B85" s="306"/>
      <c r="C85" s="306"/>
      <c r="D85" s="306"/>
      <c r="E85" s="307"/>
      <c r="F85" s="306"/>
      <c r="G85" s="306"/>
      <c r="H85" s="306"/>
      <c r="I85" s="150"/>
      <c r="J85" s="342"/>
      <c r="K85" s="309"/>
      <c r="L85" s="336"/>
      <c r="M85" s="343" t="s">
        <v>200</v>
      </c>
      <c r="N85" s="269"/>
      <c r="O85" s="339"/>
      <c r="P85" s="339"/>
      <c r="Q85" s="339"/>
      <c r="R85" s="338"/>
      <c r="S85" s="174"/>
      <c r="T85" s="174"/>
      <c r="U85" s="338"/>
      <c r="V85" s="339"/>
      <c r="W85" s="339"/>
      <c r="X85" s="339"/>
      <c r="Y85" s="338"/>
      <c r="Z85" s="174"/>
      <c r="AA85" s="174"/>
      <c r="AB85" s="338"/>
      <c r="AC85" s="339"/>
      <c r="AD85" s="339"/>
      <c r="AE85" s="339"/>
      <c r="AF85" s="338"/>
      <c r="AG85" s="174"/>
      <c r="AH85" s="174"/>
      <c r="AI85" s="338"/>
      <c r="AJ85" s="339"/>
      <c r="AK85" s="339"/>
      <c r="AL85" s="339"/>
      <c r="AM85" s="338"/>
      <c r="AN85" s="174"/>
      <c r="AO85" s="174"/>
      <c r="AP85" s="338"/>
      <c r="AQ85" s="339"/>
      <c r="AR85" s="339"/>
      <c r="AS85" s="339"/>
      <c r="AT85" s="338"/>
      <c r="AU85" s="174"/>
      <c r="AV85" s="174"/>
      <c r="AW85" s="338"/>
      <c r="AX85" s="339"/>
      <c r="AY85" s="339"/>
      <c r="AZ85" s="339"/>
      <c r="BA85" s="338"/>
      <c r="BB85" s="174"/>
      <c r="BC85" s="174"/>
      <c r="BD85" s="338"/>
      <c r="BE85" s="339"/>
      <c r="BF85" s="339"/>
      <c r="BG85" s="339"/>
      <c r="BH85" s="338"/>
      <c r="BI85" s="174"/>
      <c r="BJ85" s="174"/>
      <c r="BK85" s="338"/>
      <c r="BL85" s="339"/>
      <c r="BM85" s="339"/>
      <c r="BN85" s="339"/>
      <c r="BO85" s="338"/>
      <c r="BP85" s="174"/>
      <c r="BQ85" s="174"/>
      <c r="BR85" s="338"/>
      <c r="BS85" s="339"/>
      <c r="BT85" s="339"/>
      <c r="BU85" s="339"/>
      <c r="BV85" s="338"/>
      <c r="BW85" s="174"/>
      <c r="BX85" s="174"/>
      <c r="BY85" s="338"/>
      <c r="BZ85" s="339"/>
      <c r="CA85" s="339"/>
      <c r="CB85" s="339"/>
      <c r="CC85" s="338"/>
      <c r="CD85" s="174"/>
      <c r="CE85" s="174"/>
      <c r="CF85" s="338"/>
      <c r="CG85" s="174"/>
      <c r="CH85" s="340"/>
      <c r="CI85" s="341"/>
      <c r="CJ85" s="341"/>
      <c r="CK85" s="341"/>
      <c r="CL85" s="341"/>
      <c r="CM85" s="341"/>
      <c r="CN85" s="341"/>
      <c r="CO85" s="341"/>
      <c r="CP85" s="341"/>
      <c r="CQ85" s="341"/>
      <c r="CR85" s="341"/>
      <c r="CS85" s="341"/>
      <c r="CT85" s="341"/>
    </row>
    <row r="86" spans="1:98" ht="14.25">
      <c r="A86" s="306"/>
      <c r="B86" s="306"/>
      <c r="C86" s="306"/>
      <c r="D86" s="307"/>
      <c r="E86" s="190"/>
      <c r="F86" s="306"/>
      <c r="G86" s="306"/>
      <c r="H86" s="306"/>
      <c r="I86" s="309"/>
      <c r="J86" s="342"/>
      <c r="K86" s="309"/>
      <c r="L86" s="336"/>
      <c r="M86" s="269" t="s">
        <v>201</v>
      </c>
      <c r="N86" s="344"/>
      <c r="O86" s="339"/>
      <c r="P86" s="339"/>
      <c r="Q86" s="339"/>
      <c r="R86" s="338"/>
      <c r="S86" s="174"/>
      <c r="T86" s="174"/>
      <c r="U86" s="338"/>
      <c r="V86" s="339"/>
      <c r="W86" s="339"/>
      <c r="X86" s="339"/>
      <c r="Y86" s="338"/>
      <c r="Z86" s="174"/>
      <c r="AA86" s="174"/>
      <c r="AB86" s="338"/>
      <c r="AC86" s="339"/>
      <c r="AD86" s="339"/>
      <c r="AE86" s="339"/>
      <c r="AF86" s="338"/>
      <c r="AG86" s="174"/>
      <c r="AH86" s="174"/>
      <c r="AI86" s="338"/>
      <c r="AJ86" s="339"/>
      <c r="AK86" s="339"/>
      <c r="AL86" s="339"/>
      <c r="AM86" s="338"/>
      <c r="AN86" s="174"/>
      <c r="AO86" s="174"/>
      <c r="AP86" s="338"/>
      <c r="AQ86" s="339"/>
      <c r="AR86" s="339"/>
      <c r="AS86" s="339"/>
      <c r="AT86" s="338"/>
      <c r="AU86" s="174"/>
      <c r="AV86" s="174"/>
      <c r="AW86" s="338"/>
      <c r="AX86" s="339"/>
      <c r="AY86" s="339"/>
      <c r="AZ86" s="339"/>
      <c r="BA86" s="338"/>
      <c r="BB86" s="174"/>
      <c r="BC86" s="174"/>
      <c r="BD86" s="338"/>
      <c r="BE86" s="339"/>
      <c r="BF86" s="339"/>
      <c r="BG86" s="339"/>
      <c r="BH86" s="338"/>
      <c r="BI86" s="174"/>
      <c r="BJ86" s="174"/>
      <c r="BK86" s="338"/>
      <c r="BL86" s="339"/>
      <c r="BM86" s="339"/>
      <c r="BN86" s="339"/>
      <c r="BO86" s="338"/>
      <c r="BP86" s="174"/>
      <c r="BQ86" s="174"/>
      <c r="BR86" s="338"/>
      <c r="BS86" s="339"/>
      <c r="BT86" s="339"/>
      <c r="BU86" s="339"/>
      <c r="BV86" s="338"/>
      <c r="BW86" s="174"/>
      <c r="BX86" s="174"/>
      <c r="BY86" s="338"/>
      <c r="BZ86" s="339"/>
      <c r="CA86" s="339"/>
      <c r="CB86" s="339"/>
      <c r="CC86" s="338"/>
      <c r="CD86" s="174"/>
      <c r="CE86" s="174"/>
      <c r="CF86" s="338"/>
      <c r="CG86" s="174"/>
      <c r="CH86" s="340"/>
      <c r="CI86" s="341"/>
      <c r="CJ86" s="341"/>
      <c r="CK86" s="341"/>
      <c r="CL86" s="341"/>
      <c r="CM86" s="341"/>
      <c r="CN86" s="341"/>
      <c r="CO86" s="341"/>
      <c r="CP86" s="341"/>
      <c r="CQ86" s="341"/>
      <c r="CR86" s="341"/>
      <c r="CS86" s="341"/>
      <c r="CT86" s="341"/>
    </row>
    <row r="87" spans="1:98" ht="14.25">
      <c r="A87" s="306"/>
      <c r="B87" s="306"/>
      <c r="C87" s="307"/>
      <c r="D87" s="307"/>
      <c r="E87" s="190"/>
      <c r="F87" s="306"/>
      <c r="G87" s="306"/>
      <c r="H87" s="306"/>
      <c r="I87" s="309"/>
      <c r="J87" s="342"/>
      <c r="K87" s="309"/>
      <c r="L87" s="336"/>
      <c r="M87" s="344" t="s">
        <v>202</v>
      </c>
      <c r="N87" s="344"/>
      <c r="O87" s="344"/>
      <c r="P87" s="344"/>
      <c r="Q87" s="344"/>
      <c r="R87" s="338"/>
      <c r="S87" s="174"/>
      <c r="T87" s="174"/>
      <c r="U87" s="338"/>
      <c r="V87" s="344"/>
      <c r="W87" s="344"/>
      <c r="X87" s="344"/>
      <c r="Y87" s="338"/>
      <c r="Z87" s="174"/>
      <c r="AA87" s="174"/>
      <c r="AB87" s="338"/>
      <c r="AC87" s="344"/>
      <c r="AD87" s="344"/>
      <c r="AE87" s="344"/>
      <c r="AF87" s="338"/>
      <c r="AG87" s="174"/>
      <c r="AH87" s="174"/>
      <c r="AI87" s="338"/>
      <c r="AJ87" s="344"/>
      <c r="AK87" s="344"/>
      <c r="AL87" s="344"/>
      <c r="AM87" s="338"/>
      <c r="AN87" s="174"/>
      <c r="AO87" s="174"/>
      <c r="AP87" s="338"/>
      <c r="AQ87" s="344"/>
      <c r="AR87" s="344"/>
      <c r="AS87" s="344"/>
      <c r="AT87" s="338"/>
      <c r="AU87" s="174"/>
      <c r="AV87" s="174"/>
      <c r="AW87" s="338"/>
      <c r="AX87" s="344"/>
      <c r="AY87" s="344"/>
      <c r="AZ87" s="344"/>
      <c r="BA87" s="338"/>
      <c r="BB87" s="174"/>
      <c r="BC87" s="174"/>
      <c r="BD87" s="338"/>
      <c r="BE87" s="344"/>
      <c r="BF87" s="344"/>
      <c r="BG87" s="344"/>
      <c r="BH87" s="338"/>
      <c r="BI87" s="174"/>
      <c r="BJ87" s="174"/>
      <c r="BK87" s="338"/>
      <c r="BL87" s="344"/>
      <c r="BM87" s="344"/>
      <c r="BN87" s="344"/>
      <c r="BO87" s="338"/>
      <c r="BP87" s="174"/>
      <c r="BQ87" s="174"/>
      <c r="BR87" s="338"/>
      <c r="BS87" s="344"/>
      <c r="BT87" s="344"/>
      <c r="BU87" s="344"/>
      <c r="BV87" s="338"/>
      <c r="BW87" s="174"/>
      <c r="BX87" s="174"/>
      <c r="BY87" s="338"/>
      <c r="BZ87" s="344"/>
      <c r="CA87" s="344"/>
      <c r="CB87" s="344"/>
      <c r="CC87" s="338"/>
      <c r="CD87" s="174"/>
      <c r="CE87" s="174"/>
      <c r="CF87" s="338"/>
      <c r="CG87" s="174"/>
      <c r="CH87" s="340"/>
      <c r="CI87" s="341"/>
      <c r="CJ87" s="341"/>
      <c r="CK87" s="341"/>
      <c r="CL87" s="341"/>
      <c r="CM87" s="341"/>
      <c r="CN87" s="341"/>
      <c r="CO87" s="341"/>
      <c r="CP87" s="341"/>
      <c r="CQ87" s="341"/>
      <c r="CR87" s="341"/>
      <c r="CS87" s="341"/>
      <c r="CT87" s="341"/>
    </row>
    <row r="88" spans="1:98" ht="14.25">
      <c r="A88" s="306"/>
      <c r="B88" s="307"/>
      <c r="C88" s="190"/>
      <c r="D88" s="190"/>
      <c r="E88" s="190"/>
      <c r="F88" s="306"/>
      <c r="G88" s="306"/>
      <c r="H88" s="306"/>
      <c r="I88" s="309"/>
      <c r="J88" s="342"/>
      <c r="K88" s="309"/>
      <c r="L88" s="336"/>
      <c r="M88" s="186" t="s">
        <v>133</v>
      </c>
      <c r="N88" s="344"/>
      <c r="O88" s="344"/>
      <c r="P88" s="344"/>
      <c r="Q88" s="344"/>
      <c r="R88" s="338"/>
      <c r="S88" s="174"/>
      <c r="T88" s="174"/>
      <c r="U88" s="338"/>
      <c r="V88" s="344"/>
      <c r="W88" s="344"/>
      <c r="X88" s="344"/>
      <c r="Y88" s="338"/>
      <c r="Z88" s="174"/>
      <c r="AA88" s="174"/>
      <c r="AB88" s="338"/>
      <c r="AC88" s="344"/>
      <c r="AD88" s="344"/>
      <c r="AE88" s="344"/>
      <c r="AF88" s="338"/>
      <c r="AG88" s="174"/>
      <c r="AH88" s="174"/>
      <c r="AI88" s="338"/>
      <c r="AJ88" s="344"/>
      <c r="AK88" s="344"/>
      <c r="AL88" s="344"/>
      <c r="AM88" s="338"/>
      <c r="AN88" s="174"/>
      <c r="AO88" s="174"/>
      <c r="AP88" s="338"/>
      <c r="AQ88" s="344"/>
      <c r="AR88" s="344"/>
      <c r="AS88" s="344"/>
      <c r="AT88" s="338"/>
      <c r="AU88" s="174"/>
      <c r="AV88" s="174"/>
      <c r="AW88" s="338"/>
      <c r="AX88" s="344"/>
      <c r="AY88" s="344"/>
      <c r="AZ88" s="344"/>
      <c r="BA88" s="338"/>
      <c r="BB88" s="174"/>
      <c r="BC88" s="174"/>
      <c r="BD88" s="338"/>
      <c r="BE88" s="344"/>
      <c r="BF88" s="344"/>
      <c r="BG88" s="344"/>
      <c r="BH88" s="338"/>
      <c r="BI88" s="174"/>
      <c r="BJ88" s="174"/>
      <c r="BK88" s="338"/>
      <c r="BL88" s="344"/>
      <c r="BM88" s="344"/>
      <c r="BN88" s="344"/>
      <c r="BO88" s="338"/>
      <c r="BP88" s="174"/>
      <c r="BQ88" s="174"/>
      <c r="BR88" s="338"/>
      <c r="BS88" s="344"/>
      <c r="BT88" s="344"/>
      <c r="BU88" s="344"/>
      <c r="BV88" s="338"/>
      <c r="BW88" s="174"/>
      <c r="BX88" s="174"/>
      <c r="BY88" s="338"/>
      <c r="BZ88" s="344"/>
      <c r="CA88" s="344"/>
      <c r="CB88" s="344"/>
      <c r="CC88" s="338"/>
      <c r="CD88" s="174"/>
      <c r="CE88" s="174"/>
      <c r="CF88" s="338"/>
      <c r="CG88" s="174"/>
      <c r="CH88" s="340"/>
      <c r="CI88" s="341"/>
      <c r="CJ88" s="341"/>
      <c r="CK88" s="341"/>
      <c r="CL88" s="341"/>
      <c r="CM88" s="341"/>
      <c r="CN88" s="341"/>
      <c r="CO88" s="341"/>
      <c r="CP88" s="341"/>
      <c r="CQ88" s="341"/>
      <c r="CR88" s="341"/>
      <c r="CS88" s="341"/>
      <c r="CT88" s="341"/>
    </row>
    <row r="89" spans="1:35" ht="14.25">
      <c r="A89" s="307"/>
      <c r="B89" s="341"/>
      <c r="C89" s="341"/>
      <c r="D89" s="341"/>
      <c r="E89" s="345"/>
      <c r="F89" s="341"/>
      <c r="G89" s="306"/>
      <c r="H89" s="306"/>
      <c r="I89" s="159"/>
      <c r="J89" s="342"/>
      <c r="K89" s="319"/>
      <c r="L89" s="336"/>
      <c r="M89" s="277" t="s">
        <v>203</v>
      </c>
      <c r="N89" s="344"/>
      <c r="O89" s="344"/>
      <c r="P89" s="344"/>
      <c r="Q89" s="344"/>
      <c r="R89" s="338"/>
      <c r="S89" s="174"/>
      <c r="T89" s="174"/>
      <c r="U89" s="338"/>
      <c r="V89" s="174"/>
      <c r="W89" s="340"/>
      <c r="X89" s="341"/>
      <c r="Y89" s="341"/>
      <c r="Z89" s="341"/>
      <c r="AA89" s="341"/>
      <c r="AB89" s="341"/>
      <c r="AC89" s="341"/>
      <c r="AD89" s="341"/>
      <c r="AE89" s="341"/>
      <c r="AF89" s="341"/>
      <c r="AG89" s="341"/>
      <c r="AH89" s="341"/>
      <c r="AI89" s="341"/>
    </row>
    <row r="90" spans="7:9" s="512" customFormat="1" ht="16.5" customHeight="1" hidden="1">
      <c r="G90" s="512" t="s">
        <v>2038</v>
      </c>
      <c r="I90" s="512" t="s">
        <v>95</v>
      </c>
    </row>
    <row r="91" spans="24:26" ht="16.5" customHeight="1" hidden="1">
      <c r="X91" s="528"/>
      <c r="Y91" s="2"/>
      <c r="Z91" s="2"/>
    </row>
    <row r="92" spans="7:40" ht="16.5" customHeight="1" hidden="1">
      <c r="G92" s="309"/>
      <c r="H92" s="309"/>
      <c r="I92" s="309"/>
      <c r="J92" s="309"/>
      <c r="K92" s="309"/>
      <c r="L92" s="536" t="s">
        <v>91</v>
      </c>
      <c r="M92" s="537" t="s">
        <v>138</v>
      </c>
      <c r="N92" s="413"/>
      <c r="O92" s="534"/>
      <c r="P92" s="534"/>
      <c r="Q92" s="534"/>
      <c r="R92" s="534"/>
      <c r="S92" s="534"/>
      <c r="T92" s="534"/>
      <c r="U92" s="534"/>
      <c r="V92" s="534"/>
      <c r="W92" s="534"/>
      <c r="X92" s="534"/>
      <c r="Y92" s="534"/>
      <c r="Z92" s="534"/>
      <c r="AA92" s="534"/>
      <c r="AB92" s="538"/>
      <c r="AC92" s="341"/>
      <c r="AD92" s="341"/>
      <c r="AE92" s="341"/>
      <c r="AF92" s="341"/>
      <c r="AG92" s="341"/>
      <c r="AH92" s="341"/>
      <c r="AI92" s="341"/>
      <c r="AJ92" s="341"/>
      <c r="AK92" s="341"/>
      <c r="AL92" s="341"/>
      <c r="AM92" s="341"/>
      <c r="AN92" s="341"/>
    </row>
    <row r="93" spans="7:40" s="136" customFormat="1" ht="15" customHeight="1" hidden="1">
      <c r="G93" s="405"/>
      <c r="H93" s="159"/>
      <c r="I93" s="159"/>
      <c r="J93" s="315"/>
      <c r="L93" s="539" t="s">
        <v>246</v>
      </c>
      <c r="M93" s="540" t="s">
        <v>86</v>
      </c>
      <c r="N93" s="541"/>
      <c r="O93" s="534"/>
      <c r="P93" s="534"/>
      <c r="Q93" s="534"/>
      <c r="R93" s="534"/>
      <c r="S93" s="534"/>
      <c r="T93" s="534"/>
      <c r="U93" s="534"/>
      <c r="V93" s="534"/>
      <c r="W93" s="534"/>
      <c r="X93" s="534"/>
      <c r="Y93" s="534"/>
      <c r="Z93" s="534"/>
      <c r="AA93" s="534"/>
      <c r="AB93" s="538"/>
      <c r="AC93" s="141"/>
      <c r="AD93" s="141"/>
      <c r="AE93" s="141"/>
      <c r="AF93" s="141"/>
      <c r="AG93" s="141"/>
      <c r="AH93" s="141"/>
      <c r="AI93" s="141"/>
      <c r="AJ93" s="141"/>
      <c r="AK93" s="141"/>
      <c r="AL93" s="141"/>
      <c r="AM93" s="141"/>
      <c r="AN93" s="141"/>
    </row>
    <row r="94" spans="7:40" s="136" customFormat="1" ht="15" customHeight="1" hidden="1">
      <c r="G94" s="405"/>
      <c r="H94" s="159"/>
      <c r="I94" s="159"/>
      <c r="J94" s="315"/>
      <c r="L94" s="539" t="s">
        <v>248</v>
      </c>
      <c r="M94" s="542" t="s">
        <v>2044</v>
      </c>
      <c r="N94" s="543"/>
      <c r="O94" s="534"/>
      <c r="P94" s="534"/>
      <c r="Q94" s="534"/>
      <c r="R94" s="534"/>
      <c r="S94" s="534"/>
      <c r="T94" s="534"/>
      <c r="U94" s="534"/>
      <c r="V94" s="534"/>
      <c r="W94" s="534"/>
      <c r="X94" s="534"/>
      <c r="Y94" s="534"/>
      <c r="Z94" s="534"/>
      <c r="AA94" s="534"/>
      <c r="AB94" s="538"/>
      <c r="AC94" s="141"/>
      <c r="AD94" s="141"/>
      <c r="AE94" s="141"/>
      <c r="AF94" s="141"/>
      <c r="AG94" s="141"/>
      <c r="AH94" s="141"/>
      <c r="AI94" s="141"/>
      <c r="AJ94" s="141"/>
      <c r="AK94" s="141"/>
      <c r="AL94" s="141"/>
      <c r="AM94" s="141"/>
      <c r="AN94" s="141"/>
    </row>
    <row r="95" spans="7:40" s="136" customFormat="1" ht="15" customHeight="1" hidden="1">
      <c r="G95" s="405"/>
      <c r="H95" s="159"/>
      <c r="I95" s="159"/>
      <c r="J95" s="315"/>
      <c r="L95" s="539" t="s">
        <v>2045</v>
      </c>
      <c r="M95" s="544" t="s">
        <v>2046</v>
      </c>
      <c r="N95" s="545"/>
      <c r="O95" s="534"/>
      <c r="P95" s="534"/>
      <c r="Q95" s="534"/>
      <c r="R95" s="534"/>
      <c r="S95" s="534"/>
      <c r="T95" s="534"/>
      <c r="U95" s="534"/>
      <c r="V95" s="534"/>
      <c r="W95" s="534"/>
      <c r="X95" s="534"/>
      <c r="Y95" s="534"/>
      <c r="Z95" s="534"/>
      <c r="AA95" s="534"/>
      <c r="AB95" s="538"/>
      <c r="AC95" s="141"/>
      <c r="AD95" s="141"/>
      <c r="AE95" s="141"/>
      <c r="AF95" s="141"/>
      <c r="AG95" s="141"/>
      <c r="AH95" s="141"/>
      <c r="AI95" s="141"/>
      <c r="AJ95" s="141"/>
      <c r="AK95" s="141"/>
      <c r="AL95" s="141"/>
      <c r="AM95" s="141"/>
      <c r="AN95" s="141"/>
    </row>
    <row r="96" spans="7:40" s="136" customFormat="1" ht="0" customHeight="1" hidden="1">
      <c r="G96" s="309"/>
      <c r="H96" s="159"/>
      <c r="I96" s="546"/>
      <c r="J96" s="315"/>
      <c r="L96" s="539"/>
      <c r="M96" s="322"/>
      <c r="N96" s="387"/>
      <c r="O96" s="547"/>
      <c r="P96" s="548"/>
      <c r="Q96" s="548"/>
      <c r="R96" s="548"/>
      <c r="S96" s="548"/>
      <c r="T96" s="548"/>
      <c r="U96" s="548"/>
      <c r="V96" s="548"/>
      <c r="W96" s="548"/>
      <c r="X96" s="548"/>
      <c r="Y96" s="548"/>
      <c r="Z96" s="548"/>
      <c r="AA96" s="549"/>
      <c r="AB96" s="550"/>
      <c r="AC96" s="141"/>
      <c r="AD96" s="141"/>
      <c r="AE96" s="141"/>
      <c r="AF96" s="141"/>
      <c r="AG96" s="141"/>
      <c r="AH96" s="141"/>
      <c r="AI96" s="141"/>
      <c r="AJ96" s="141"/>
      <c r="AK96" s="141"/>
      <c r="AL96" s="141"/>
      <c r="AM96" s="141"/>
      <c r="AN96" s="141"/>
    </row>
    <row r="97" spans="7:40" s="136" customFormat="1" ht="15" customHeight="1" hidden="1">
      <c r="G97" s="551"/>
      <c r="H97" s="159"/>
      <c r="I97" s="378"/>
      <c r="J97" s="552"/>
      <c r="K97" s="553"/>
      <c r="L97" s="539" t="s">
        <v>2047</v>
      </c>
      <c r="M97" s="554" t="s">
        <v>196</v>
      </c>
      <c r="N97" s="555"/>
      <c r="O97" s="556"/>
      <c r="P97" s="556"/>
      <c r="Q97" s="556"/>
      <c r="R97" s="556"/>
      <c r="S97" s="556"/>
      <c r="T97" s="556"/>
      <c r="U97" s="556"/>
      <c r="V97" s="556"/>
      <c r="W97" s="556"/>
      <c r="X97" s="556"/>
      <c r="Y97" s="556"/>
      <c r="Z97" s="556"/>
      <c r="AA97" s="556"/>
      <c r="AB97" s="538"/>
      <c r="AC97" s="141"/>
      <c r="AD97" s="138" t="e">
        <f>strCheckUnique()</f>
        <v>#NAME?</v>
      </c>
      <c r="AE97" s="141"/>
      <c r="AF97" s="138"/>
      <c r="AG97" s="141"/>
      <c r="AH97" s="141"/>
      <c r="AI97" s="141"/>
      <c r="AJ97" s="141"/>
      <c r="AK97" s="141"/>
      <c r="AL97" s="141"/>
      <c r="AM97" s="141"/>
      <c r="AN97" s="141"/>
    </row>
    <row r="98" spans="7:40" s="136" customFormat="1" ht="15" customHeight="1" hidden="1">
      <c r="G98" s="551"/>
      <c r="H98" s="159">
        <v>1</v>
      </c>
      <c r="I98" s="378"/>
      <c r="J98" s="379"/>
      <c r="K98" s="553"/>
      <c r="L98" s="331"/>
      <c r="M98" s="557"/>
      <c r="N98" s="332"/>
      <c r="O98" s="325"/>
      <c r="P98" s="558"/>
      <c r="Q98" s="558"/>
      <c r="R98" s="558"/>
      <c r="S98" s="558"/>
      <c r="T98" s="558"/>
      <c r="U98" s="558"/>
      <c r="V98" s="335">
        <f>W98&amp;"-"&amp;Y98</f>
        <v>0</v>
      </c>
      <c r="W98" s="559"/>
      <c r="X98" s="327" t="s">
        <v>68</v>
      </c>
      <c r="Y98" s="559"/>
      <c r="Z98" s="560" t="s">
        <v>34</v>
      </c>
      <c r="AA98" s="228"/>
      <c r="AB98" s="538"/>
      <c r="AC98" s="141" t="e">
        <f>strCheckDate()</f>
        <v>#NAME?</v>
      </c>
      <c r="AD98" s="138"/>
      <c r="AE98" s="138">
        <f>IF(M98="","",M98)</f>
        <v>0</v>
      </c>
      <c r="AF98" s="138"/>
      <c r="AG98" s="138"/>
      <c r="AH98" s="138"/>
      <c r="AI98" s="141"/>
      <c r="AJ98" s="141"/>
      <c r="AK98" s="141"/>
      <c r="AL98" s="141"/>
      <c r="AM98" s="141"/>
      <c r="AN98" s="141"/>
    </row>
    <row r="99" spans="7:40" s="136" customFormat="1" ht="0" customHeight="1" hidden="1">
      <c r="G99" s="551"/>
      <c r="H99" s="159"/>
      <c r="I99" s="378"/>
      <c r="J99" s="379"/>
      <c r="K99" s="553"/>
      <c r="L99" s="331"/>
      <c r="M99" s="332"/>
      <c r="N99" s="332"/>
      <c r="O99" s="325"/>
      <c r="P99" s="558"/>
      <c r="Q99" s="558"/>
      <c r="R99" s="558"/>
      <c r="S99" s="558"/>
      <c r="T99" s="558"/>
      <c r="U99" s="335"/>
      <c r="V99" s="335"/>
      <c r="W99" s="559"/>
      <c r="X99" s="327"/>
      <c r="Y99" s="559"/>
      <c r="Z99" s="560"/>
      <c r="AA99" s="228"/>
      <c r="AB99" s="561"/>
      <c r="AC99" s="141"/>
      <c r="AD99" s="141"/>
      <c r="AE99" s="141"/>
      <c r="AF99" s="138">
        <f ca="1">OFFSET(AF99,-1,0)</f>
        <v>0</v>
      </c>
      <c r="AG99" s="141"/>
      <c r="AH99" s="141"/>
      <c r="AI99" s="141"/>
      <c r="AJ99" s="141"/>
      <c r="AK99" s="141"/>
      <c r="AL99" s="141"/>
      <c r="AM99" s="141"/>
      <c r="AN99" s="141"/>
    </row>
    <row r="100" spans="7:40" s="136" customFormat="1" ht="15" customHeight="1" hidden="1">
      <c r="G100" s="551"/>
      <c r="H100" s="159"/>
      <c r="I100" s="378"/>
      <c r="J100" s="379"/>
      <c r="K100" s="553"/>
      <c r="L100" s="562"/>
      <c r="M100" s="563"/>
      <c r="N100" s="564"/>
      <c r="O100" s="325"/>
      <c r="P100" s="558"/>
      <c r="Q100" s="558"/>
      <c r="R100" s="558"/>
      <c r="S100" s="558"/>
      <c r="T100" s="558"/>
      <c r="U100" s="558"/>
      <c r="V100" s="335">
        <f>W100&amp;"-"&amp;Y100</f>
        <v>0</v>
      </c>
      <c r="W100" s="559"/>
      <c r="X100" s="327" t="s">
        <v>68</v>
      </c>
      <c r="Y100" s="559"/>
      <c r="Z100" s="560" t="s">
        <v>34</v>
      </c>
      <c r="AA100" s="565"/>
      <c r="AB100" s="340"/>
      <c r="AC100" s="141" t="e">
        <f>strCheckDate()</f>
        <v>#NAME?</v>
      </c>
      <c r="AD100" s="141"/>
      <c r="AE100" s="141"/>
      <c r="AF100" s="138"/>
      <c r="AG100" s="141"/>
      <c r="AH100" s="141"/>
      <c r="AI100" s="141"/>
      <c r="AJ100" s="141"/>
      <c r="AK100" s="141"/>
      <c r="AL100" s="141"/>
      <c r="AM100" s="141"/>
      <c r="AN100" s="141"/>
    </row>
    <row r="101" spans="7:40" s="136" customFormat="1" ht="0" customHeight="1" hidden="1">
      <c r="G101" s="551"/>
      <c r="H101" s="159"/>
      <c r="I101" s="378"/>
      <c r="J101" s="379"/>
      <c r="K101" s="553"/>
      <c r="L101" s="566"/>
      <c r="M101" s="567"/>
      <c r="N101" s="568"/>
      <c r="O101" s="325"/>
      <c r="P101" s="558"/>
      <c r="Q101" s="558"/>
      <c r="R101" s="558"/>
      <c r="S101" s="558"/>
      <c r="T101" s="558"/>
      <c r="U101" s="335"/>
      <c r="V101" s="335"/>
      <c r="W101" s="559"/>
      <c r="X101" s="327"/>
      <c r="Y101" s="559"/>
      <c r="Z101" s="560"/>
      <c r="AA101" s="565"/>
      <c r="AB101" s="569"/>
      <c r="AC101" s="141"/>
      <c r="AD101" s="141"/>
      <c r="AE101" s="141"/>
      <c r="AF101" s="138">
        <f ca="1">OFFSET(AF101,-1,0)</f>
        <v>0</v>
      </c>
      <c r="AG101" s="141"/>
      <c r="AH101" s="141"/>
      <c r="AI101" s="141"/>
      <c r="AJ101" s="141"/>
      <c r="AK101" s="141"/>
      <c r="AL101" s="141"/>
      <c r="AM101" s="141"/>
      <c r="AN101" s="141"/>
    </row>
    <row r="102" spans="7:40" s="136" customFormat="1" ht="15" customHeight="1" hidden="1">
      <c r="G102" s="551"/>
      <c r="H102" s="159"/>
      <c r="I102" s="378"/>
      <c r="J102" s="379"/>
      <c r="K102" s="553"/>
      <c r="L102" s="570"/>
      <c r="M102" s="571" t="s">
        <v>2048</v>
      </c>
      <c r="N102" s="571"/>
      <c r="O102" s="571"/>
      <c r="P102" s="571"/>
      <c r="Q102" s="571"/>
      <c r="R102" s="571"/>
      <c r="S102" s="571"/>
      <c r="T102" s="571"/>
      <c r="U102" s="571"/>
      <c r="V102" s="571"/>
      <c r="W102" s="571"/>
      <c r="X102" s="571"/>
      <c r="Y102" s="571"/>
      <c r="Z102" s="571"/>
      <c r="AA102" s="571"/>
      <c r="AB102" s="569"/>
      <c r="AC102" s="141"/>
      <c r="AD102" s="141"/>
      <c r="AE102" s="141"/>
      <c r="AF102" s="141"/>
      <c r="AG102" s="141"/>
      <c r="AH102" s="141"/>
      <c r="AI102" s="141"/>
      <c r="AJ102" s="141"/>
      <c r="AK102" s="141"/>
      <c r="AL102" s="141"/>
      <c r="AM102" s="141"/>
      <c r="AN102" s="141"/>
    </row>
    <row r="103" spans="7:40" ht="15" customHeight="1" hidden="1">
      <c r="G103" s="551"/>
      <c r="H103" s="309"/>
      <c r="I103" s="378"/>
      <c r="J103" s="552"/>
      <c r="K103" s="309"/>
      <c r="L103" s="570"/>
      <c r="M103" s="572" t="s">
        <v>2049</v>
      </c>
      <c r="N103" s="572"/>
      <c r="O103" s="572"/>
      <c r="P103" s="572"/>
      <c r="Q103" s="572"/>
      <c r="R103" s="572"/>
      <c r="S103" s="572"/>
      <c r="T103" s="572"/>
      <c r="U103" s="572"/>
      <c r="V103" s="572"/>
      <c r="W103" s="572"/>
      <c r="X103" s="572"/>
      <c r="Y103" s="572"/>
      <c r="Z103" s="573"/>
      <c r="AA103" s="573"/>
      <c r="AB103" s="569"/>
      <c r="AC103" s="341"/>
      <c r="AD103" s="341"/>
      <c r="AE103" s="341"/>
      <c r="AF103" s="341"/>
      <c r="AG103" s="341"/>
      <c r="AH103" s="341"/>
      <c r="AI103" s="341"/>
      <c r="AJ103" s="341"/>
      <c r="AK103" s="341"/>
      <c r="AL103" s="341"/>
      <c r="AM103" s="341"/>
      <c r="AN103" s="341"/>
    </row>
    <row r="104" spans="7:40" ht="15" customHeight="1" hidden="1">
      <c r="G104" s="309"/>
      <c r="H104" s="309"/>
      <c r="I104" s="546"/>
      <c r="J104" s="342"/>
      <c r="K104" s="309"/>
      <c r="L104" s="336"/>
      <c r="M104" s="337" t="s">
        <v>200</v>
      </c>
      <c r="N104" s="337"/>
      <c r="O104" s="337"/>
      <c r="P104" s="337"/>
      <c r="Q104" s="337"/>
      <c r="R104" s="337"/>
      <c r="S104" s="337"/>
      <c r="T104" s="337"/>
      <c r="U104" s="337"/>
      <c r="V104" s="337"/>
      <c r="W104" s="337"/>
      <c r="X104" s="337"/>
      <c r="Y104" s="337"/>
      <c r="Z104" s="574"/>
      <c r="AA104" s="574"/>
      <c r="AB104" s="569"/>
      <c r="AC104" s="341"/>
      <c r="AD104" s="341"/>
      <c r="AE104" s="341"/>
      <c r="AF104" s="341"/>
      <c r="AG104" s="341"/>
      <c r="AH104" s="341"/>
      <c r="AI104" s="341"/>
      <c r="AJ104" s="341"/>
      <c r="AK104" s="341"/>
      <c r="AL104" s="341"/>
      <c r="AM104" s="341"/>
      <c r="AN104" s="341"/>
    </row>
    <row r="105" spans="7:40" ht="15" customHeight="1" hidden="1">
      <c r="G105" s="405"/>
      <c r="H105" s="309"/>
      <c r="I105" s="309"/>
      <c r="J105" s="342"/>
      <c r="K105" s="309"/>
      <c r="L105" s="336"/>
      <c r="M105" s="343"/>
      <c r="N105" s="343"/>
      <c r="O105" s="343"/>
      <c r="P105" s="343"/>
      <c r="Q105" s="343"/>
      <c r="R105" s="343"/>
      <c r="S105" s="343"/>
      <c r="T105" s="343"/>
      <c r="U105" s="343"/>
      <c r="V105" s="343"/>
      <c r="W105" s="343"/>
      <c r="X105" s="343"/>
      <c r="Y105" s="343"/>
      <c r="Z105" s="575"/>
      <c r="AA105" s="575"/>
      <c r="AB105" s="569"/>
      <c r="AC105" s="341"/>
      <c r="AD105" s="341"/>
      <c r="AE105" s="341"/>
      <c r="AF105" s="341"/>
      <c r="AG105" s="341"/>
      <c r="AH105" s="341"/>
      <c r="AI105" s="341"/>
      <c r="AJ105" s="341"/>
      <c r="AK105" s="341"/>
      <c r="AL105" s="341"/>
      <c r="AM105" s="341"/>
      <c r="AN105" s="341"/>
    </row>
    <row r="106" spans="7:40" ht="15" customHeight="1" hidden="1">
      <c r="G106" s="405"/>
      <c r="H106" s="309"/>
      <c r="I106" s="309"/>
      <c r="J106" s="342"/>
      <c r="K106" s="309"/>
      <c r="L106" s="336"/>
      <c r="M106" s="269" t="s">
        <v>2050</v>
      </c>
      <c r="N106" s="269"/>
      <c r="O106" s="269"/>
      <c r="P106" s="269"/>
      <c r="Q106" s="269"/>
      <c r="R106" s="269"/>
      <c r="S106" s="269"/>
      <c r="T106" s="269"/>
      <c r="U106" s="269"/>
      <c r="V106" s="269"/>
      <c r="W106" s="269"/>
      <c r="X106" s="269"/>
      <c r="Y106" s="269"/>
      <c r="Z106" s="576"/>
      <c r="AA106" s="576"/>
      <c r="AB106" s="569"/>
      <c r="AC106" s="341"/>
      <c r="AD106" s="341"/>
      <c r="AE106" s="341"/>
      <c r="AF106" s="341"/>
      <c r="AG106" s="341"/>
      <c r="AH106" s="341"/>
      <c r="AI106" s="341"/>
      <c r="AJ106" s="341"/>
      <c r="AK106" s="341"/>
      <c r="AL106" s="341"/>
      <c r="AM106" s="341"/>
      <c r="AN106" s="341"/>
    </row>
    <row r="107" spans="7:40" ht="15" customHeight="1" hidden="1">
      <c r="G107" s="405"/>
      <c r="H107" s="309"/>
      <c r="I107" s="309"/>
      <c r="J107" s="342"/>
      <c r="K107" s="309"/>
      <c r="L107" s="336"/>
      <c r="M107" s="344" t="s">
        <v>2051</v>
      </c>
      <c r="N107" s="344"/>
      <c r="O107" s="344"/>
      <c r="P107" s="344"/>
      <c r="Q107" s="344"/>
      <c r="R107" s="344"/>
      <c r="S107" s="344"/>
      <c r="T107" s="344"/>
      <c r="U107" s="344"/>
      <c r="V107" s="344"/>
      <c r="W107" s="344"/>
      <c r="X107" s="344"/>
      <c r="Y107" s="344"/>
      <c r="Z107" s="272"/>
      <c r="AA107" s="272"/>
      <c r="AB107" s="569"/>
      <c r="AC107" s="341"/>
      <c r="AD107" s="341"/>
      <c r="AE107" s="341"/>
      <c r="AF107" s="341"/>
      <c r="AG107" s="341"/>
      <c r="AH107" s="341"/>
      <c r="AI107" s="341"/>
      <c r="AJ107" s="341"/>
      <c r="AK107" s="341"/>
      <c r="AL107" s="341"/>
      <c r="AM107" s="341"/>
      <c r="AN107" s="341"/>
    </row>
    <row r="108" spans="7:40" ht="15" customHeight="1" hidden="1">
      <c r="G108" s="405"/>
      <c r="H108" s="309"/>
      <c r="I108" s="309"/>
      <c r="J108" s="342"/>
      <c r="K108" s="309"/>
      <c r="L108" s="336"/>
      <c r="M108" s="186" t="s">
        <v>133</v>
      </c>
      <c r="N108" s="186"/>
      <c r="O108" s="186"/>
      <c r="P108" s="186"/>
      <c r="Q108" s="186"/>
      <c r="R108" s="186"/>
      <c r="S108" s="186"/>
      <c r="T108" s="186"/>
      <c r="U108" s="186"/>
      <c r="V108" s="186"/>
      <c r="W108" s="186"/>
      <c r="X108" s="186"/>
      <c r="Y108" s="186"/>
      <c r="Z108" s="577"/>
      <c r="AA108" s="577"/>
      <c r="AB108" s="569"/>
      <c r="AC108" s="341"/>
      <c r="AD108" s="341"/>
      <c r="AE108" s="341"/>
      <c r="AF108" s="341"/>
      <c r="AG108" s="341"/>
      <c r="AH108" s="341"/>
      <c r="AI108" s="341"/>
      <c r="AJ108" s="341"/>
      <c r="AK108" s="341"/>
      <c r="AL108" s="341"/>
      <c r="AM108" s="341"/>
      <c r="AN108" s="341"/>
    </row>
    <row r="109" spans="7:40" s="136" customFormat="1" ht="15" customHeight="1" hidden="1">
      <c r="G109" s="551"/>
      <c r="H109" s="159"/>
      <c r="I109" s="309"/>
      <c r="J109" s="342"/>
      <c r="K109" s="342"/>
      <c r="L109" s="331"/>
      <c r="M109" s="563"/>
      <c r="N109" s="564"/>
      <c r="O109" s="325"/>
      <c r="P109" s="558"/>
      <c r="Q109" s="558"/>
      <c r="R109" s="558"/>
      <c r="S109" s="558"/>
      <c r="T109" s="558"/>
      <c r="U109" s="558"/>
      <c r="V109" s="558"/>
      <c r="W109" s="559"/>
      <c r="X109" s="327" t="s">
        <v>68</v>
      </c>
      <c r="Y109" s="559"/>
      <c r="Z109" s="578" t="s">
        <v>34</v>
      </c>
      <c r="AA109" s="228"/>
      <c r="AB109" s="579"/>
      <c r="AC109" s="141"/>
      <c r="AD109" s="141"/>
      <c r="AE109" s="141"/>
      <c r="AF109" s="141"/>
      <c r="AG109" s="141"/>
      <c r="AH109" s="141"/>
      <c r="AI109" s="141"/>
      <c r="AJ109" s="141"/>
      <c r="AK109" s="141"/>
      <c r="AL109" s="141"/>
      <c r="AM109" s="141"/>
      <c r="AN109" s="141"/>
    </row>
    <row r="110" ht="16.5" customHeight="1" hidden="1"/>
    <row r="111" ht="16.5" customHeight="1" hidden="1"/>
    <row r="112" spans="7:9" s="512" customFormat="1" ht="16.5" customHeight="1" hidden="1">
      <c r="G112" s="512" t="s">
        <v>2038</v>
      </c>
      <c r="I112" s="512" t="s">
        <v>96</v>
      </c>
    </row>
    <row r="113" ht="16.5" customHeight="1" hidden="1">
      <c r="T113" s="528"/>
    </row>
    <row r="114" spans="7:35" ht="16.5" customHeight="1" hidden="1">
      <c r="G114" s="309"/>
      <c r="H114" s="309"/>
      <c r="I114" s="309"/>
      <c r="J114" s="309"/>
      <c r="K114" s="309"/>
      <c r="L114" s="536" t="s">
        <v>91</v>
      </c>
      <c r="M114" s="537" t="s">
        <v>138</v>
      </c>
      <c r="N114" s="413"/>
      <c r="O114" s="534"/>
      <c r="P114" s="534"/>
      <c r="Q114" s="534"/>
      <c r="R114" s="534"/>
      <c r="S114" s="534"/>
      <c r="T114" s="534"/>
      <c r="U114" s="534"/>
      <c r="V114" s="534"/>
      <c r="W114" s="538"/>
      <c r="X114" s="341"/>
      <c r="Y114" s="341"/>
      <c r="Z114" s="341"/>
      <c r="AA114" s="341"/>
      <c r="AB114" s="341"/>
      <c r="AC114" s="341"/>
      <c r="AD114" s="341"/>
      <c r="AE114" s="341"/>
      <c r="AF114" s="341"/>
      <c r="AG114" s="341"/>
      <c r="AH114" s="341"/>
      <c r="AI114" s="341"/>
    </row>
    <row r="115" spans="7:35" s="136" customFormat="1" ht="15" customHeight="1" hidden="1">
      <c r="G115" s="405"/>
      <c r="H115" s="580"/>
      <c r="I115" s="580"/>
      <c r="J115" s="315"/>
      <c r="L115" s="539" t="s">
        <v>246</v>
      </c>
      <c r="M115" s="317" t="s">
        <v>86</v>
      </c>
      <c r="N115" s="541"/>
      <c r="O115" s="534"/>
      <c r="P115" s="534"/>
      <c r="Q115" s="534"/>
      <c r="R115" s="534"/>
      <c r="S115" s="534"/>
      <c r="T115" s="534"/>
      <c r="U115" s="534"/>
      <c r="V115" s="534"/>
      <c r="W115" s="538"/>
      <c r="X115" s="141"/>
      <c r="Y115" s="141"/>
      <c r="Z115" s="141"/>
      <c r="AA115" s="141"/>
      <c r="AB115" s="141"/>
      <c r="AC115" s="141"/>
      <c r="AD115" s="141"/>
      <c r="AE115" s="141"/>
      <c r="AF115" s="141"/>
      <c r="AG115" s="141"/>
      <c r="AH115" s="141"/>
      <c r="AI115" s="141"/>
    </row>
    <row r="116" spans="7:35" s="136" customFormat="1" ht="15" customHeight="1" hidden="1">
      <c r="G116" s="405"/>
      <c r="H116" s="580"/>
      <c r="I116" s="580"/>
      <c r="J116" s="315"/>
      <c r="L116" s="539" t="s">
        <v>248</v>
      </c>
      <c r="M116" s="320" t="s">
        <v>2044</v>
      </c>
      <c r="N116" s="543"/>
      <c r="O116" s="534"/>
      <c r="P116" s="534"/>
      <c r="Q116" s="534"/>
      <c r="R116" s="534"/>
      <c r="S116" s="534"/>
      <c r="T116" s="534"/>
      <c r="U116" s="534"/>
      <c r="V116" s="534"/>
      <c r="W116" s="538"/>
      <c r="X116" s="141"/>
      <c r="Y116" s="141"/>
      <c r="Z116" s="141"/>
      <c r="AA116" s="141"/>
      <c r="AB116" s="141"/>
      <c r="AC116" s="141"/>
      <c r="AD116" s="141"/>
      <c r="AE116" s="141"/>
      <c r="AF116" s="141"/>
      <c r="AG116" s="141"/>
      <c r="AH116" s="141"/>
      <c r="AI116" s="141"/>
    </row>
    <row r="117" spans="7:35" s="136" customFormat="1" ht="15" customHeight="1" hidden="1">
      <c r="G117" s="405"/>
      <c r="H117" s="580"/>
      <c r="I117" s="580"/>
      <c r="J117" s="315"/>
      <c r="L117" s="539" t="s">
        <v>2045</v>
      </c>
      <c r="M117" s="321" t="s">
        <v>2046</v>
      </c>
      <c r="N117" s="545"/>
      <c r="O117" s="534"/>
      <c r="P117" s="534"/>
      <c r="Q117" s="534"/>
      <c r="R117" s="534"/>
      <c r="S117" s="534"/>
      <c r="T117" s="534"/>
      <c r="U117" s="534"/>
      <c r="V117" s="534"/>
      <c r="W117" s="538"/>
      <c r="X117" s="141"/>
      <c r="Y117" s="141"/>
      <c r="Z117" s="141"/>
      <c r="AA117" s="141"/>
      <c r="AB117" s="141"/>
      <c r="AC117" s="141"/>
      <c r="AD117" s="141"/>
      <c r="AE117" s="141"/>
      <c r="AF117" s="141"/>
      <c r="AG117" s="141"/>
      <c r="AH117" s="141"/>
      <c r="AI117" s="141"/>
    </row>
    <row r="118" spans="7:35" s="136" customFormat="1" ht="24.75" customHeight="1" hidden="1">
      <c r="G118" s="309"/>
      <c r="H118" s="580"/>
      <c r="I118" s="378"/>
      <c r="J118" s="315"/>
      <c r="L118" s="539"/>
      <c r="M118" s="322"/>
      <c r="N118" s="387"/>
      <c r="O118" s="547"/>
      <c r="P118" s="548"/>
      <c r="Q118" s="548"/>
      <c r="R118" s="548"/>
      <c r="S118" s="548"/>
      <c r="T118" s="548"/>
      <c r="U118" s="548"/>
      <c r="V118" s="549"/>
      <c r="W118" s="550"/>
      <c r="X118" s="141"/>
      <c r="Y118" s="141"/>
      <c r="Z118" s="141"/>
      <c r="AA118" s="141"/>
      <c r="AB118" s="141"/>
      <c r="AC118" s="141"/>
      <c r="AD118" s="141"/>
      <c r="AE118" s="141"/>
      <c r="AF118" s="141"/>
      <c r="AG118" s="141"/>
      <c r="AH118" s="141"/>
      <c r="AI118" s="141"/>
    </row>
    <row r="119" spans="7:35" s="136" customFormat="1" ht="15" customHeight="1" hidden="1">
      <c r="G119" s="551"/>
      <c r="H119" s="580"/>
      <c r="I119" s="378"/>
      <c r="J119" s="379"/>
      <c r="L119" s="539" t="s">
        <v>2047</v>
      </c>
      <c r="M119" s="554" t="s">
        <v>196</v>
      </c>
      <c r="N119" s="555"/>
      <c r="O119" s="556"/>
      <c r="P119" s="556"/>
      <c r="Q119" s="556"/>
      <c r="R119" s="556"/>
      <c r="S119" s="556"/>
      <c r="T119" s="556"/>
      <c r="U119" s="556"/>
      <c r="V119" s="556"/>
      <c r="W119" s="538"/>
      <c r="X119" s="141"/>
      <c r="Y119" s="138" t="e">
        <f>strCheckUnique()</f>
        <v>#NAME?</v>
      </c>
      <c r="Z119" s="141"/>
      <c r="AA119" s="138"/>
      <c r="AB119" s="141"/>
      <c r="AC119" s="141"/>
      <c r="AD119" s="141"/>
      <c r="AE119" s="141"/>
      <c r="AF119" s="141"/>
      <c r="AG119" s="141"/>
      <c r="AH119" s="141"/>
      <c r="AI119" s="141"/>
    </row>
    <row r="120" spans="7:35" s="136" customFormat="1" ht="16.5" customHeight="1" hidden="1">
      <c r="G120" s="551"/>
      <c r="H120" s="580">
        <v>1</v>
      </c>
      <c r="I120" s="378"/>
      <c r="J120" s="379"/>
      <c r="K120" s="553"/>
      <c r="L120" s="331"/>
      <c r="M120" s="557"/>
      <c r="N120" s="332"/>
      <c r="O120" s="325"/>
      <c r="P120" s="325"/>
      <c r="Q120" s="325"/>
      <c r="R120" s="559"/>
      <c r="S120" s="327" t="s">
        <v>68</v>
      </c>
      <c r="T120" s="559"/>
      <c r="U120" s="560" t="s">
        <v>34</v>
      </c>
      <c r="V120" s="581"/>
      <c r="W120" s="538"/>
      <c r="X120" s="141" t="e">
        <f>strCheckDate()</f>
        <v>#NAME?</v>
      </c>
      <c r="Y120" s="138"/>
      <c r="Z120" s="138">
        <f>IF(M120="","",M120)</f>
        <v>0</v>
      </c>
      <c r="AA120" s="138"/>
      <c r="AB120" s="138"/>
      <c r="AC120" s="138"/>
      <c r="AD120" s="141"/>
      <c r="AE120" s="141"/>
      <c r="AF120" s="141"/>
      <c r="AG120" s="141"/>
      <c r="AH120" s="141"/>
      <c r="AI120" s="141"/>
    </row>
    <row r="121" spans="7:35" s="136" customFormat="1" ht="0" customHeight="1" hidden="1">
      <c r="G121" s="551"/>
      <c r="H121" s="580"/>
      <c r="I121" s="378"/>
      <c r="J121" s="379"/>
      <c r="K121" s="553"/>
      <c r="L121" s="562"/>
      <c r="M121" s="332"/>
      <c r="N121" s="332"/>
      <c r="O121" s="332"/>
      <c r="P121" s="332"/>
      <c r="Q121" s="335">
        <f>R120&amp;"-"&amp;T120</f>
        <v>0</v>
      </c>
      <c r="R121" s="559"/>
      <c r="S121" s="327"/>
      <c r="T121" s="559"/>
      <c r="U121" s="560"/>
      <c r="V121" s="581"/>
      <c r="W121" s="550"/>
      <c r="X121" s="141"/>
      <c r="Y121" s="141"/>
      <c r="Z121" s="141"/>
      <c r="AA121" s="141"/>
      <c r="AB121" s="141"/>
      <c r="AC121" s="141"/>
      <c r="AD121" s="141"/>
      <c r="AE121" s="141"/>
      <c r="AF121" s="141"/>
      <c r="AG121" s="141"/>
      <c r="AH121" s="141"/>
      <c r="AI121" s="141"/>
    </row>
    <row r="122" spans="7:35" ht="15" customHeight="1" hidden="1">
      <c r="G122" s="551"/>
      <c r="H122" s="309"/>
      <c r="I122" s="378"/>
      <c r="J122" s="379"/>
      <c r="K122" s="309"/>
      <c r="L122" s="336"/>
      <c r="M122" s="572" t="s">
        <v>2049</v>
      </c>
      <c r="N122" s="572"/>
      <c r="O122" s="572"/>
      <c r="P122" s="572"/>
      <c r="Q122" s="572"/>
      <c r="R122" s="572"/>
      <c r="S122" s="572"/>
      <c r="T122" s="572"/>
      <c r="U122" s="573"/>
      <c r="V122" s="582"/>
      <c r="W122" s="340"/>
      <c r="X122" s="341"/>
      <c r="Y122" s="341"/>
      <c r="Z122" s="341"/>
      <c r="AA122" s="341"/>
      <c r="AB122" s="341"/>
      <c r="AC122" s="341"/>
      <c r="AD122" s="341"/>
      <c r="AE122" s="341"/>
      <c r="AF122" s="341"/>
      <c r="AG122" s="341"/>
      <c r="AH122" s="341"/>
      <c r="AI122" s="341"/>
    </row>
    <row r="123" spans="7:35" ht="15" customHeight="1" hidden="1">
      <c r="G123" s="309"/>
      <c r="H123" s="309"/>
      <c r="I123" s="378"/>
      <c r="J123" s="342"/>
      <c r="K123" s="309"/>
      <c r="L123" s="336"/>
      <c r="M123" s="337" t="s">
        <v>200</v>
      </c>
      <c r="N123" s="337"/>
      <c r="O123" s="337"/>
      <c r="P123" s="337"/>
      <c r="Q123" s="337"/>
      <c r="R123" s="337"/>
      <c r="S123" s="337"/>
      <c r="T123" s="337"/>
      <c r="U123" s="574"/>
      <c r="V123" s="582"/>
      <c r="W123" s="569"/>
      <c r="X123" s="341"/>
      <c r="Y123" s="341"/>
      <c r="Z123" s="341"/>
      <c r="AA123" s="341"/>
      <c r="AB123" s="341"/>
      <c r="AC123" s="341"/>
      <c r="AD123" s="341"/>
      <c r="AE123" s="341"/>
      <c r="AF123" s="341"/>
      <c r="AG123" s="341"/>
      <c r="AH123" s="341"/>
      <c r="AI123" s="341"/>
    </row>
    <row r="124" spans="7:35" ht="15" customHeight="1" hidden="1">
      <c r="G124" s="405"/>
      <c r="H124" s="309"/>
      <c r="I124" s="309"/>
      <c r="J124" s="342"/>
      <c r="K124" s="309"/>
      <c r="L124" s="336"/>
      <c r="M124" s="343"/>
      <c r="N124" s="343"/>
      <c r="O124" s="343"/>
      <c r="P124" s="343"/>
      <c r="Q124" s="343"/>
      <c r="R124" s="343"/>
      <c r="S124" s="343"/>
      <c r="T124" s="343"/>
      <c r="U124" s="575"/>
      <c r="V124" s="582"/>
      <c r="W124" s="569"/>
      <c r="X124" s="341"/>
      <c r="Y124" s="341"/>
      <c r="Z124" s="341"/>
      <c r="AA124" s="341"/>
      <c r="AB124" s="341"/>
      <c r="AC124" s="341"/>
      <c r="AD124" s="341"/>
      <c r="AE124" s="341"/>
      <c r="AF124" s="341"/>
      <c r="AG124" s="341"/>
      <c r="AH124" s="341"/>
      <c r="AI124" s="341"/>
    </row>
    <row r="125" spans="7:35" ht="15" customHeight="1" hidden="1">
      <c r="G125" s="405"/>
      <c r="H125" s="309"/>
      <c r="I125" s="309"/>
      <c r="J125" s="342"/>
      <c r="K125" s="309"/>
      <c r="L125" s="336"/>
      <c r="M125" s="269" t="s">
        <v>2050</v>
      </c>
      <c r="N125" s="269"/>
      <c r="O125" s="269"/>
      <c r="P125" s="269"/>
      <c r="Q125" s="269"/>
      <c r="R125" s="269"/>
      <c r="S125" s="269"/>
      <c r="T125" s="269"/>
      <c r="U125" s="576"/>
      <c r="V125" s="582"/>
      <c r="W125" s="569"/>
      <c r="X125" s="341"/>
      <c r="Y125" s="341"/>
      <c r="Z125" s="341"/>
      <c r="AA125" s="341"/>
      <c r="AB125" s="341"/>
      <c r="AC125" s="341"/>
      <c r="AD125" s="341"/>
      <c r="AE125" s="341"/>
      <c r="AF125" s="341"/>
      <c r="AG125" s="341"/>
      <c r="AH125" s="341"/>
      <c r="AI125" s="341"/>
    </row>
    <row r="126" spans="7:35" ht="15" customHeight="1" hidden="1">
      <c r="G126" s="405"/>
      <c r="H126" s="309"/>
      <c r="I126" s="309"/>
      <c r="J126" s="342"/>
      <c r="K126" s="309"/>
      <c r="L126" s="336"/>
      <c r="M126" s="344" t="s">
        <v>2051</v>
      </c>
      <c r="N126" s="344"/>
      <c r="O126" s="344"/>
      <c r="P126" s="344"/>
      <c r="Q126" s="344"/>
      <c r="R126" s="344"/>
      <c r="S126" s="344"/>
      <c r="T126" s="344"/>
      <c r="U126" s="272"/>
      <c r="V126" s="582"/>
      <c r="W126" s="569"/>
      <c r="X126" s="341"/>
      <c r="Y126" s="341"/>
      <c r="Z126" s="341"/>
      <c r="AA126" s="341"/>
      <c r="AB126" s="341"/>
      <c r="AC126" s="341"/>
      <c r="AD126" s="341"/>
      <c r="AE126" s="341"/>
      <c r="AF126" s="341"/>
      <c r="AG126" s="341"/>
      <c r="AH126" s="341"/>
      <c r="AI126" s="341"/>
    </row>
    <row r="127" spans="7:35" ht="15" customHeight="1" hidden="1">
      <c r="G127" s="405"/>
      <c r="H127" s="309"/>
      <c r="I127" s="309"/>
      <c r="J127" s="342"/>
      <c r="K127" s="309"/>
      <c r="L127" s="336"/>
      <c r="M127" s="186" t="s">
        <v>133</v>
      </c>
      <c r="N127" s="186"/>
      <c r="O127" s="186"/>
      <c r="P127" s="186"/>
      <c r="Q127" s="186"/>
      <c r="R127" s="186"/>
      <c r="S127" s="186"/>
      <c r="T127" s="186"/>
      <c r="U127" s="577"/>
      <c r="V127" s="582"/>
      <c r="W127" s="569"/>
      <c r="X127" s="341"/>
      <c r="Y127" s="341"/>
      <c r="Z127" s="341"/>
      <c r="AA127" s="341"/>
      <c r="AB127" s="341"/>
      <c r="AC127" s="341"/>
      <c r="AD127" s="341"/>
      <c r="AE127" s="341"/>
      <c r="AF127" s="341"/>
      <c r="AG127" s="341"/>
      <c r="AH127" s="341"/>
      <c r="AI127" s="341"/>
    </row>
    <row r="128" spans="24:34" ht="16.5" customHeight="1" hidden="1">
      <c r="X128" s="341"/>
      <c r="Y128" s="341"/>
      <c r="Z128" s="341"/>
      <c r="AA128" s="341"/>
      <c r="AB128" s="341"/>
      <c r="AC128" s="341"/>
      <c r="AD128" s="341"/>
      <c r="AE128" s="341"/>
      <c r="AF128" s="341"/>
      <c r="AG128" s="341"/>
      <c r="AH128" s="341"/>
    </row>
    <row r="129" spans="7:34" s="512" customFormat="1" ht="16.5" customHeight="1" hidden="1">
      <c r="G129" s="512" t="s">
        <v>2038</v>
      </c>
      <c r="I129" s="512" t="s">
        <v>97</v>
      </c>
      <c r="X129" s="535"/>
      <c r="Y129" s="535"/>
      <c r="Z129" s="535"/>
      <c r="AA129" s="535"/>
      <c r="AB129" s="535"/>
      <c r="AC129" s="535"/>
      <c r="AD129" s="535"/>
      <c r="AE129" s="535"/>
      <c r="AF129" s="535"/>
      <c r="AG129" s="535"/>
      <c r="AH129" s="535"/>
    </row>
    <row r="130" spans="20:34" ht="16.5" customHeight="1" hidden="1">
      <c r="T130" s="528"/>
      <c r="X130" s="341"/>
      <c r="Y130" s="341"/>
      <c r="Z130" s="341"/>
      <c r="AA130" s="341"/>
      <c r="AB130" s="341"/>
      <c r="AC130" s="341"/>
      <c r="AD130" s="341"/>
      <c r="AE130" s="341"/>
      <c r="AF130" s="341"/>
      <c r="AG130" s="341"/>
      <c r="AH130" s="341"/>
    </row>
    <row r="131" spans="7:35" ht="16.5" customHeight="1" hidden="1">
      <c r="G131" s="309"/>
      <c r="H131" s="309"/>
      <c r="I131" s="309"/>
      <c r="J131" s="309"/>
      <c r="K131" s="309"/>
      <c r="L131" s="536" t="s">
        <v>91</v>
      </c>
      <c r="M131" s="537" t="s">
        <v>138</v>
      </c>
      <c r="N131" s="413"/>
      <c r="O131" s="534"/>
      <c r="P131" s="534"/>
      <c r="Q131" s="534"/>
      <c r="R131" s="534"/>
      <c r="S131" s="534"/>
      <c r="T131" s="534"/>
      <c r="U131" s="534"/>
      <c r="V131" s="534"/>
      <c r="W131" s="538"/>
      <c r="X131" s="341"/>
      <c r="Y131" s="341"/>
      <c r="Z131" s="341"/>
      <c r="AA131" s="341"/>
      <c r="AB131" s="341"/>
      <c r="AC131" s="341"/>
      <c r="AD131" s="341"/>
      <c r="AE131" s="341"/>
      <c r="AF131" s="341"/>
      <c r="AG131" s="341"/>
      <c r="AH131" s="341"/>
      <c r="AI131" s="341"/>
    </row>
    <row r="132" spans="7:35" s="136" customFormat="1" ht="15" customHeight="1" hidden="1">
      <c r="G132" s="405"/>
      <c r="H132" s="580"/>
      <c r="I132" s="580"/>
      <c r="J132" s="315"/>
      <c r="L132" s="539" t="s">
        <v>246</v>
      </c>
      <c r="M132" s="317" t="s">
        <v>86</v>
      </c>
      <c r="N132" s="541"/>
      <c r="O132" s="534"/>
      <c r="P132" s="534"/>
      <c r="Q132" s="534"/>
      <c r="R132" s="534"/>
      <c r="S132" s="534"/>
      <c r="T132" s="534"/>
      <c r="U132" s="534"/>
      <c r="V132" s="534"/>
      <c r="W132" s="538"/>
      <c r="X132" s="141"/>
      <c r="Y132" s="141"/>
      <c r="Z132" s="141"/>
      <c r="AA132" s="141"/>
      <c r="AB132" s="141"/>
      <c r="AC132" s="141"/>
      <c r="AD132" s="141"/>
      <c r="AE132" s="141"/>
      <c r="AF132" s="141"/>
      <c r="AG132" s="141"/>
      <c r="AH132" s="141"/>
      <c r="AI132" s="141"/>
    </row>
    <row r="133" spans="7:35" s="136" customFormat="1" ht="15" customHeight="1" hidden="1">
      <c r="G133" s="405"/>
      <c r="H133" s="580"/>
      <c r="I133" s="580"/>
      <c r="J133" s="315"/>
      <c r="L133" s="539" t="s">
        <v>248</v>
      </c>
      <c r="M133" s="320" t="s">
        <v>2044</v>
      </c>
      <c r="N133" s="543"/>
      <c r="O133" s="534"/>
      <c r="P133" s="534"/>
      <c r="Q133" s="534"/>
      <c r="R133" s="534"/>
      <c r="S133" s="534"/>
      <c r="T133" s="534"/>
      <c r="U133" s="534"/>
      <c r="V133" s="534"/>
      <c r="W133" s="538"/>
      <c r="X133" s="141"/>
      <c r="Y133" s="141"/>
      <c r="Z133" s="141"/>
      <c r="AA133" s="141"/>
      <c r="AB133" s="141"/>
      <c r="AC133" s="141"/>
      <c r="AD133" s="141"/>
      <c r="AE133" s="141"/>
      <c r="AF133" s="141"/>
      <c r="AG133" s="141"/>
      <c r="AH133" s="141"/>
      <c r="AI133" s="141"/>
    </row>
    <row r="134" spans="7:35" s="136" customFormat="1" ht="15" customHeight="1" hidden="1">
      <c r="G134" s="405"/>
      <c r="H134" s="580"/>
      <c r="I134" s="580"/>
      <c r="J134" s="315"/>
      <c r="L134" s="539" t="s">
        <v>2045</v>
      </c>
      <c r="M134" s="321" t="s">
        <v>2046</v>
      </c>
      <c r="N134" s="545"/>
      <c r="O134" s="534"/>
      <c r="P134" s="534"/>
      <c r="Q134" s="534"/>
      <c r="R134" s="534"/>
      <c r="S134" s="534"/>
      <c r="T134" s="534"/>
      <c r="U134" s="534"/>
      <c r="V134" s="534"/>
      <c r="W134" s="538"/>
      <c r="X134" s="141"/>
      <c r="Y134" s="141"/>
      <c r="Z134" s="141"/>
      <c r="AA134" s="141"/>
      <c r="AB134" s="141"/>
      <c r="AC134" s="141"/>
      <c r="AD134" s="141"/>
      <c r="AE134" s="141"/>
      <c r="AF134" s="141"/>
      <c r="AG134" s="141"/>
      <c r="AH134" s="141"/>
      <c r="AI134" s="141"/>
    </row>
    <row r="135" spans="7:35" s="136" customFormat="1" ht="24.75" customHeight="1" hidden="1">
      <c r="G135" s="309"/>
      <c r="H135" s="580"/>
      <c r="I135" s="378"/>
      <c r="J135" s="315"/>
      <c r="L135" s="539"/>
      <c r="M135" s="322"/>
      <c r="N135" s="387"/>
      <c r="O135" s="547"/>
      <c r="P135" s="548"/>
      <c r="Q135" s="548"/>
      <c r="R135" s="548"/>
      <c r="S135" s="548"/>
      <c r="T135" s="548"/>
      <c r="U135" s="548"/>
      <c r="V135" s="549"/>
      <c r="W135" s="550"/>
      <c r="X135" s="141"/>
      <c r="Y135" s="141"/>
      <c r="Z135" s="141"/>
      <c r="AA135" s="141"/>
      <c r="AB135" s="141"/>
      <c r="AC135" s="141"/>
      <c r="AD135" s="141"/>
      <c r="AE135" s="141"/>
      <c r="AF135" s="141"/>
      <c r="AG135" s="141"/>
      <c r="AH135" s="141"/>
      <c r="AI135" s="141"/>
    </row>
    <row r="136" spans="7:35" s="136" customFormat="1" ht="15" customHeight="1" hidden="1">
      <c r="G136" s="551"/>
      <c r="H136" s="580"/>
      <c r="I136" s="378"/>
      <c r="J136" s="379"/>
      <c r="L136" s="539" t="s">
        <v>2047</v>
      </c>
      <c r="M136" s="554" t="s">
        <v>196</v>
      </c>
      <c r="N136" s="555"/>
      <c r="O136" s="556"/>
      <c r="P136" s="556"/>
      <c r="Q136" s="556"/>
      <c r="R136" s="556"/>
      <c r="S136" s="556"/>
      <c r="T136" s="556"/>
      <c r="U136" s="556"/>
      <c r="V136" s="556"/>
      <c r="W136" s="538"/>
      <c r="X136" s="141"/>
      <c r="Y136" s="138" t="e">
        <f>strCheckUnique()</f>
        <v>#NAME?</v>
      </c>
      <c r="Z136" s="141"/>
      <c r="AA136" s="138"/>
      <c r="AB136" s="141"/>
      <c r="AC136" s="141"/>
      <c r="AD136" s="141"/>
      <c r="AE136" s="141"/>
      <c r="AF136" s="141"/>
      <c r="AG136" s="141"/>
      <c r="AH136" s="141"/>
      <c r="AI136" s="141"/>
    </row>
    <row r="137" spans="7:35" s="136" customFormat="1" ht="16.5" customHeight="1" hidden="1">
      <c r="G137" s="551"/>
      <c r="H137" s="580">
        <v>1</v>
      </c>
      <c r="I137" s="378"/>
      <c r="J137" s="379"/>
      <c r="K137" s="553"/>
      <c r="L137" s="331"/>
      <c r="M137" s="557"/>
      <c r="N137" s="332"/>
      <c r="O137" s="325"/>
      <c r="P137" s="325"/>
      <c r="Q137" s="325"/>
      <c r="R137" s="559"/>
      <c r="S137" s="327" t="s">
        <v>68</v>
      </c>
      <c r="T137" s="559"/>
      <c r="U137" s="560" t="s">
        <v>34</v>
      </c>
      <c r="V137" s="581"/>
      <c r="W137" s="538"/>
      <c r="X137" s="141" t="e">
        <f>strCheckDate()</f>
        <v>#NAME?</v>
      </c>
      <c r="Y137" s="138"/>
      <c r="Z137" s="138">
        <f>IF(M137="","",M137)</f>
        <v>0</v>
      </c>
      <c r="AA137" s="138"/>
      <c r="AB137" s="138"/>
      <c r="AC137" s="138"/>
      <c r="AD137" s="141"/>
      <c r="AE137" s="141"/>
      <c r="AF137" s="141"/>
      <c r="AG137" s="141"/>
      <c r="AH137" s="141"/>
      <c r="AI137" s="141"/>
    </row>
    <row r="138" spans="7:35" s="136" customFormat="1" ht="0" customHeight="1" hidden="1">
      <c r="G138" s="551"/>
      <c r="H138" s="580"/>
      <c r="I138" s="378"/>
      <c r="J138" s="379"/>
      <c r="K138" s="553"/>
      <c r="L138" s="562"/>
      <c r="M138" s="332"/>
      <c r="N138" s="332"/>
      <c r="O138" s="332"/>
      <c r="P138" s="332"/>
      <c r="Q138" s="335">
        <f>R137&amp;"-"&amp;T137</f>
        <v>0</v>
      </c>
      <c r="R138" s="559"/>
      <c r="S138" s="327"/>
      <c r="T138" s="559"/>
      <c r="U138" s="560"/>
      <c r="V138" s="581"/>
      <c r="W138" s="550"/>
      <c r="X138" s="141"/>
      <c r="Y138" s="141"/>
      <c r="Z138" s="141"/>
      <c r="AA138" s="141"/>
      <c r="AB138" s="141"/>
      <c r="AC138" s="141"/>
      <c r="AD138" s="141"/>
      <c r="AE138" s="141"/>
      <c r="AF138" s="141"/>
      <c r="AG138" s="141"/>
      <c r="AH138" s="141"/>
      <c r="AI138" s="141"/>
    </row>
    <row r="139" spans="7:35" ht="15" customHeight="1" hidden="1">
      <c r="G139" s="551"/>
      <c r="H139" s="309"/>
      <c r="I139" s="378"/>
      <c r="J139" s="379"/>
      <c r="K139" s="309"/>
      <c r="L139" s="336"/>
      <c r="M139" s="572" t="s">
        <v>2049</v>
      </c>
      <c r="N139" s="572"/>
      <c r="O139" s="572"/>
      <c r="P139" s="572"/>
      <c r="Q139" s="572"/>
      <c r="R139" s="572"/>
      <c r="S139" s="572"/>
      <c r="T139" s="572"/>
      <c r="U139" s="573"/>
      <c r="V139" s="582"/>
      <c r="W139" s="340"/>
      <c r="X139" s="341"/>
      <c r="Y139" s="341"/>
      <c r="Z139" s="341"/>
      <c r="AA139" s="341"/>
      <c r="AB139" s="341"/>
      <c r="AC139" s="341"/>
      <c r="AD139" s="341"/>
      <c r="AE139" s="341"/>
      <c r="AF139" s="341"/>
      <c r="AG139" s="341"/>
      <c r="AH139" s="341"/>
      <c r="AI139" s="341"/>
    </row>
    <row r="140" spans="7:35" ht="15" customHeight="1" hidden="1">
      <c r="G140" s="309"/>
      <c r="H140" s="309"/>
      <c r="I140" s="378"/>
      <c r="J140" s="342"/>
      <c r="K140" s="309"/>
      <c r="L140" s="336"/>
      <c r="M140" s="337" t="s">
        <v>200</v>
      </c>
      <c r="N140" s="337"/>
      <c r="O140" s="337"/>
      <c r="P140" s="337"/>
      <c r="Q140" s="337"/>
      <c r="R140" s="337"/>
      <c r="S140" s="337"/>
      <c r="T140" s="337"/>
      <c r="U140" s="574"/>
      <c r="V140" s="582"/>
      <c r="W140" s="569"/>
      <c r="X140" s="341"/>
      <c r="Y140" s="341"/>
      <c r="Z140" s="341"/>
      <c r="AA140" s="341"/>
      <c r="AB140" s="341"/>
      <c r="AC140" s="341"/>
      <c r="AD140" s="341"/>
      <c r="AE140" s="341"/>
      <c r="AF140" s="341"/>
      <c r="AG140" s="341"/>
      <c r="AH140" s="341"/>
      <c r="AI140" s="341"/>
    </row>
    <row r="141" spans="7:35" ht="15" customHeight="1" hidden="1">
      <c r="G141" s="405"/>
      <c r="H141" s="309"/>
      <c r="I141" s="309"/>
      <c r="J141" s="342"/>
      <c r="K141" s="309"/>
      <c r="L141" s="336"/>
      <c r="M141" s="343"/>
      <c r="N141" s="343"/>
      <c r="O141" s="343"/>
      <c r="P141" s="343"/>
      <c r="Q141" s="343"/>
      <c r="R141" s="343"/>
      <c r="S141" s="343"/>
      <c r="T141" s="343"/>
      <c r="U141" s="575"/>
      <c r="V141" s="582"/>
      <c r="W141" s="569"/>
      <c r="X141" s="341"/>
      <c r="Y141" s="341"/>
      <c r="Z141" s="341"/>
      <c r="AA141" s="341"/>
      <c r="AB141" s="341"/>
      <c r="AC141" s="341"/>
      <c r="AD141" s="341"/>
      <c r="AE141" s="341"/>
      <c r="AF141" s="341"/>
      <c r="AG141" s="341"/>
      <c r="AH141" s="341"/>
      <c r="AI141" s="341"/>
    </row>
    <row r="142" spans="7:35" ht="15" customHeight="1" hidden="1">
      <c r="G142" s="405"/>
      <c r="H142" s="309"/>
      <c r="I142" s="309"/>
      <c r="J142" s="342"/>
      <c r="K142" s="309"/>
      <c r="L142" s="336"/>
      <c r="M142" s="269" t="s">
        <v>2050</v>
      </c>
      <c r="N142" s="269"/>
      <c r="O142" s="269"/>
      <c r="P142" s="269"/>
      <c r="Q142" s="269"/>
      <c r="R142" s="269"/>
      <c r="S142" s="269"/>
      <c r="T142" s="269"/>
      <c r="U142" s="576"/>
      <c r="V142" s="582"/>
      <c r="W142" s="569"/>
      <c r="X142" s="341"/>
      <c r="Y142" s="341"/>
      <c r="Z142" s="341"/>
      <c r="AA142" s="341"/>
      <c r="AB142" s="341"/>
      <c r="AC142" s="341"/>
      <c r="AD142" s="341"/>
      <c r="AE142" s="341"/>
      <c r="AF142" s="341"/>
      <c r="AG142" s="341"/>
      <c r="AH142" s="341"/>
      <c r="AI142" s="341"/>
    </row>
    <row r="143" spans="7:35" ht="15" customHeight="1" hidden="1">
      <c r="G143" s="405"/>
      <c r="H143" s="309"/>
      <c r="I143" s="309"/>
      <c r="J143" s="342"/>
      <c r="K143" s="309"/>
      <c r="L143" s="336"/>
      <c r="M143" s="344" t="s">
        <v>2051</v>
      </c>
      <c r="N143" s="344"/>
      <c r="O143" s="344"/>
      <c r="P143" s="344"/>
      <c r="Q143" s="344"/>
      <c r="R143" s="344"/>
      <c r="S143" s="344"/>
      <c r="T143" s="344"/>
      <c r="U143" s="272"/>
      <c r="V143" s="582"/>
      <c r="W143" s="569"/>
      <c r="X143" s="341"/>
      <c r="Y143" s="341"/>
      <c r="Z143" s="341"/>
      <c r="AA143" s="341"/>
      <c r="AB143" s="341"/>
      <c r="AC143" s="341"/>
      <c r="AD143" s="341"/>
      <c r="AE143" s="341"/>
      <c r="AF143" s="341"/>
      <c r="AG143" s="341"/>
      <c r="AH143" s="341"/>
      <c r="AI143" s="341"/>
    </row>
    <row r="144" spans="7:35" ht="15" customHeight="1" hidden="1">
      <c r="G144" s="405"/>
      <c r="H144" s="309"/>
      <c r="I144" s="309"/>
      <c r="J144" s="342"/>
      <c r="K144" s="309"/>
      <c r="L144" s="336"/>
      <c r="M144" s="186" t="s">
        <v>133</v>
      </c>
      <c r="N144" s="186"/>
      <c r="O144" s="186"/>
      <c r="P144" s="186"/>
      <c r="Q144" s="186"/>
      <c r="R144" s="186"/>
      <c r="S144" s="186"/>
      <c r="T144" s="186"/>
      <c r="U144" s="577"/>
      <c r="V144" s="582"/>
      <c r="W144" s="569"/>
      <c r="X144" s="341"/>
      <c r="Y144" s="341"/>
      <c r="Z144" s="341"/>
      <c r="AA144" s="341"/>
      <c r="AB144" s="341"/>
      <c r="AC144" s="341"/>
      <c r="AD144" s="341"/>
      <c r="AE144" s="341"/>
      <c r="AF144" s="341"/>
      <c r="AG144" s="341"/>
      <c r="AH144" s="341"/>
      <c r="AI144" s="341"/>
    </row>
    <row r="145" spans="24:34" ht="16.5" customHeight="1" hidden="1">
      <c r="X145" s="341"/>
      <c r="Y145" s="341"/>
      <c r="Z145" s="341"/>
      <c r="AA145" s="341"/>
      <c r="AB145" s="341"/>
      <c r="AC145" s="341"/>
      <c r="AD145" s="341"/>
      <c r="AE145" s="341"/>
      <c r="AF145" s="341"/>
      <c r="AG145" s="341"/>
      <c r="AH145" s="341"/>
    </row>
    <row r="146" spans="7:34" s="512" customFormat="1" ht="16.5" customHeight="1" hidden="1">
      <c r="G146" s="512" t="s">
        <v>2038</v>
      </c>
      <c r="I146" s="512" t="s">
        <v>144</v>
      </c>
      <c r="X146" s="535"/>
      <c r="Y146" s="535"/>
      <c r="Z146" s="535"/>
      <c r="AA146" s="535"/>
      <c r="AB146" s="535"/>
      <c r="AC146" s="535"/>
      <c r="AD146" s="535"/>
      <c r="AE146" s="535"/>
      <c r="AF146" s="535"/>
      <c r="AG146" s="535"/>
      <c r="AH146" s="535"/>
    </row>
    <row r="147" spans="20:34" ht="16.5" customHeight="1" hidden="1">
      <c r="T147" s="528"/>
      <c r="X147" s="341"/>
      <c r="Y147" s="341"/>
      <c r="Z147" s="341"/>
      <c r="AA147" s="341"/>
      <c r="AB147" s="341"/>
      <c r="AC147" s="341"/>
      <c r="AD147" s="341"/>
      <c r="AE147" s="341"/>
      <c r="AF147" s="341"/>
      <c r="AG147" s="341"/>
      <c r="AH147" s="341"/>
    </row>
    <row r="148" spans="7:35" ht="16.5" customHeight="1" hidden="1">
      <c r="G148" s="309"/>
      <c r="H148" s="309"/>
      <c r="I148" s="309"/>
      <c r="J148" s="309"/>
      <c r="K148" s="309"/>
      <c r="L148" s="536" t="s">
        <v>91</v>
      </c>
      <c r="M148" s="537" t="s">
        <v>138</v>
      </c>
      <c r="N148" s="413"/>
      <c r="O148" s="534"/>
      <c r="P148" s="534"/>
      <c r="Q148" s="534"/>
      <c r="R148" s="534"/>
      <c r="S148" s="534"/>
      <c r="T148" s="534"/>
      <c r="U148" s="534"/>
      <c r="V148" s="534"/>
      <c r="W148" s="538"/>
      <c r="X148" s="341"/>
      <c r="Y148" s="341"/>
      <c r="Z148" s="341"/>
      <c r="AA148" s="341"/>
      <c r="AB148" s="341"/>
      <c r="AC148" s="341"/>
      <c r="AD148" s="341"/>
      <c r="AE148" s="341"/>
      <c r="AF148" s="341"/>
      <c r="AG148" s="341"/>
      <c r="AH148" s="341"/>
      <c r="AI148" s="341"/>
    </row>
    <row r="149" spans="7:35" s="136" customFormat="1" ht="15" customHeight="1" hidden="1">
      <c r="G149" s="405"/>
      <c r="H149" s="580"/>
      <c r="I149" s="580"/>
      <c r="J149" s="315"/>
      <c r="L149" s="539" t="s">
        <v>246</v>
      </c>
      <c r="M149" s="317" t="s">
        <v>86</v>
      </c>
      <c r="N149" s="541"/>
      <c r="O149" s="534"/>
      <c r="P149" s="534"/>
      <c r="Q149" s="534"/>
      <c r="R149" s="534"/>
      <c r="S149" s="534"/>
      <c r="T149" s="534"/>
      <c r="U149" s="534"/>
      <c r="V149" s="534"/>
      <c r="W149" s="538"/>
      <c r="X149" s="141"/>
      <c r="Y149" s="141"/>
      <c r="Z149" s="141"/>
      <c r="AA149" s="141"/>
      <c r="AB149" s="141"/>
      <c r="AC149" s="141"/>
      <c r="AD149" s="141"/>
      <c r="AE149" s="141"/>
      <c r="AF149" s="141"/>
      <c r="AG149" s="141"/>
      <c r="AH149" s="141"/>
      <c r="AI149" s="141"/>
    </row>
    <row r="150" spans="7:35" s="136" customFormat="1" ht="15" customHeight="1" hidden="1">
      <c r="G150" s="405"/>
      <c r="H150" s="580"/>
      <c r="I150" s="580"/>
      <c r="J150" s="315"/>
      <c r="L150" s="539" t="s">
        <v>248</v>
      </c>
      <c r="M150" s="320" t="s">
        <v>2044</v>
      </c>
      <c r="N150" s="543"/>
      <c r="O150" s="534"/>
      <c r="P150" s="534"/>
      <c r="Q150" s="534"/>
      <c r="R150" s="534"/>
      <c r="S150" s="534"/>
      <c r="T150" s="534"/>
      <c r="U150" s="534"/>
      <c r="V150" s="534"/>
      <c r="W150" s="538"/>
      <c r="X150" s="141"/>
      <c r="Y150" s="141"/>
      <c r="Z150" s="141"/>
      <c r="AA150" s="141"/>
      <c r="AB150" s="141"/>
      <c r="AC150" s="141"/>
      <c r="AD150" s="141"/>
      <c r="AE150" s="141"/>
      <c r="AF150" s="141"/>
      <c r="AG150" s="141"/>
      <c r="AH150" s="141"/>
      <c r="AI150" s="141"/>
    </row>
    <row r="151" spans="7:35" s="136" customFormat="1" ht="15" customHeight="1" hidden="1">
      <c r="G151" s="405"/>
      <c r="H151" s="580"/>
      <c r="I151" s="580"/>
      <c r="J151" s="315"/>
      <c r="L151" s="539" t="s">
        <v>2045</v>
      </c>
      <c r="M151" s="321" t="s">
        <v>2046</v>
      </c>
      <c r="N151" s="545"/>
      <c r="O151" s="534"/>
      <c r="P151" s="534"/>
      <c r="Q151" s="534"/>
      <c r="R151" s="534"/>
      <c r="S151" s="534"/>
      <c r="T151" s="534"/>
      <c r="U151" s="534"/>
      <c r="V151" s="534"/>
      <c r="W151" s="538"/>
      <c r="X151" s="141"/>
      <c r="Y151" s="141"/>
      <c r="Z151" s="141"/>
      <c r="AA151" s="141"/>
      <c r="AB151" s="141"/>
      <c r="AC151" s="141"/>
      <c r="AD151" s="141"/>
      <c r="AE151" s="141"/>
      <c r="AF151" s="141"/>
      <c r="AG151" s="141"/>
      <c r="AH151" s="141"/>
      <c r="AI151" s="141"/>
    </row>
    <row r="152" spans="7:35" s="136" customFormat="1" ht="24.75" customHeight="1" hidden="1">
      <c r="G152" s="309"/>
      <c r="H152" s="580"/>
      <c r="I152" s="378"/>
      <c r="J152" s="315"/>
      <c r="L152" s="539" t="s">
        <v>2052</v>
      </c>
      <c r="M152" s="322" t="s">
        <v>2053</v>
      </c>
      <c r="N152" s="387"/>
      <c r="O152" s="323"/>
      <c r="P152" s="323"/>
      <c r="Q152" s="323"/>
      <c r="R152" s="323"/>
      <c r="S152" s="323"/>
      <c r="T152" s="323"/>
      <c r="U152" s="323"/>
      <c r="V152" s="323"/>
      <c r="W152" s="538"/>
      <c r="X152" s="141"/>
      <c r="Y152" s="141"/>
      <c r="Z152" s="141"/>
      <c r="AA152" s="141"/>
      <c r="AB152" s="141"/>
      <c r="AC152" s="141"/>
      <c r="AD152" s="141"/>
      <c r="AE152" s="141"/>
      <c r="AF152" s="141"/>
      <c r="AG152" s="141"/>
      <c r="AH152" s="141"/>
      <c r="AI152" s="141"/>
    </row>
    <row r="153" spans="7:35" s="136" customFormat="1" ht="15" customHeight="1" hidden="1">
      <c r="G153" s="551"/>
      <c r="H153" s="580"/>
      <c r="I153" s="378"/>
      <c r="J153" s="379"/>
      <c r="L153" s="539" t="s">
        <v>2047</v>
      </c>
      <c r="M153" s="554" t="s">
        <v>196</v>
      </c>
      <c r="N153" s="555"/>
      <c r="O153" s="556"/>
      <c r="P153" s="556"/>
      <c r="Q153" s="556"/>
      <c r="R153" s="556"/>
      <c r="S153" s="556"/>
      <c r="T153" s="556"/>
      <c r="U153" s="556"/>
      <c r="V153" s="556"/>
      <c r="W153" s="538"/>
      <c r="X153" s="141"/>
      <c r="Y153" s="138" t="e">
        <f>strCheckUnique()</f>
        <v>#NAME?</v>
      </c>
      <c r="Z153" s="141"/>
      <c r="AA153" s="138"/>
      <c r="AB153" s="141"/>
      <c r="AC153" s="141"/>
      <c r="AD153" s="141"/>
      <c r="AE153" s="141"/>
      <c r="AF153" s="141"/>
      <c r="AG153" s="141"/>
      <c r="AH153" s="141"/>
      <c r="AI153" s="141"/>
    </row>
    <row r="154" spans="7:35" s="136" customFormat="1" ht="15.75" customHeight="1" hidden="1">
      <c r="G154" s="551"/>
      <c r="H154" s="580">
        <v>1</v>
      </c>
      <c r="I154" s="378"/>
      <c r="J154" s="379"/>
      <c r="K154" s="553"/>
      <c r="L154" s="331"/>
      <c r="M154" s="557"/>
      <c r="N154" s="332"/>
      <c r="O154" s="583"/>
      <c r="P154" s="325"/>
      <c r="Q154" s="325"/>
      <c r="R154" s="559"/>
      <c r="S154" s="327" t="s">
        <v>68</v>
      </c>
      <c r="T154" s="559"/>
      <c r="U154" s="560" t="s">
        <v>34</v>
      </c>
      <c r="V154" s="581"/>
      <c r="W154" s="538"/>
      <c r="X154" s="141" t="e">
        <f>strCheckDate()</f>
        <v>#NAME?</v>
      </c>
      <c r="Y154" s="138"/>
      <c r="Z154" s="138">
        <f>IF(M154="","",M154)</f>
        <v>0</v>
      </c>
      <c r="AA154" s="138"/>
      <c r="AB154" s="138"/>
      <c r="AC154" s="138"/>
      <c r="AD154" s="141"/>
      <c r="AE154" s="141"/>
      <c r="AF154" s="141"/>
      <c r="AG154" s="141"/>
      <c r="AH154" s="141"/>
      <c r="AI154" s="141"/>
    </row>
    <row r="155" spans="7:35" s="136" customFormat="1" ht="0" customHeight="1" hidden="1">
      <c r="G155" s="551"/>
      <c r="H155" s="580"/>
      <c r="I155" s="378"/>
      <c r="J155" s="379"/>
      <c r="K155" s="553"/>
      <c r="L155" s="562"/>
      <c r="M155" s="332"/>
      <c r="N155" s="332"/>
      <c r="O155" s="332"/>
      <c r="P155" s="332"/>
      <c r="Q155" s="335">
        <f>R154&amp;"-"&amp;T154</f>
        <v>0</v>
      </c>
      <c r="R155" s="559"/>
      <c r="S155" s="327"/>
      <c r="T155" s="559"/>
      <c r="U155" s="560"/>
      <c r="V155" s="581"/>
      <c r="W155" s="550"/>
      <c r="X155" s="141"/>
      <c r="Y155" s="141"/>
      <c r="Z155" s="141"/>
      <c r="AA155" s="141"/>
      <c r="AB155" s="141"/>
      <c r="AC155" s="141"/>
      <c r="AD155" s="141"/>
      <c r="AE155" s="141"/>
      <c r="AF155" s="141"/>
      <c r="AG155" s="141"/>
      <c r="AH155" s="141"/>
      <c r="AI155" s="141"/>
    </row>
    <row r="156" spans="7:35" ht="15" customHeight="1" hidden="1">
      <c r="G156" s="551"/>
      <c r="H156" s="309"/>
      <c r="I156" s="378"/>
      <c r="J156" s="379"/>
      <c r="K156" s="309"/>
      <c r="L156" s="336"/>
      <c r="M156" s="572" t="s">
        <v>2049</v>
      </c>
      <c r="N156" s="572"/>
      <c r="O156" s="572"/>
      <c r="P156" s="572"/>
      <c r="Q156" s="572"/>
      <c r="R156" s="572"/>
      <c r="S156" s="572"/>
      <c r="T156" s="572"/>
      <c r="U156" s="573"/>
      <c r="V156" s="582"/>
      <c r="W156" s="340"/>
      <c r="X156" s="341"/>
      <c r="Y156" s="341"/>
      <c r="Z156" s="341"/>
      <c r="AA156" s="341"/>
      <c r="AB156" s="341"/>
      <c r="AC156" s="341"/>
      <c r="AD156" s="341"/>
      <c r="AE156" s="341"/>
      <c r="AF156" s="341"/>
      <c r="AG156" s="341"/>
      <c r="AH156" s="341"/>
      <c r="AI156" s="341"/>
    </row>
    <row r="157" spans="7:35" ht="15" customHeight="1" hidden="1">
      <c r="G157" s="309"/>
      <c r="H157" s="309"/>
      <c r="I157" s="378"/>
      <c r="J157" s="342"/>
      <c r="K157" s="309"/>
      <c r="L157" s="336"/>
      <c r="M157" s="337" t="s">
        <v>200</v>
      </c>
      <c r="N157" s="337"/>
      <c r="O157" s="337"/>
      <c r="P157" s="337"/>
      <c r="Q157" s="337"/>
      <c r="R157" s="337"/>
      <c r="S157" s="337"/>
      <c r="T157" s="337"/>
      <c r="U157" s="574"/>
      <c r="V157" s="582"/>
      <c r="W157" s="569"/>
      <c r="X157" s="341"/>
      <c r="Y157" s="341"/>
      <c r="Z157" s="341"/>
      <c r="AA157" s="341"/>
      <c r="AB157" s="341"/>
      <c r="AC157" s="341"/>
      <c r="AD157" s="341"/>
      <c r="AE157" s="341"/>
      <c r="AF157" s="341"/>
      <c r="AG157" s="341"/>
      <c r="AH157" s="341"/>
      <c r="AI157" s="341"/>
    </row>
    <row r="158" spans="7:35" ht="15" customHeight="1" hidden="1">
      <c r="G158" s="405"/>
      <c r="H158" s="309"/>
      <c r="I158" s="309"/>
      <c r="J158" s="342"/>
      <c r="K158" s="309"/>
      <c r="L158" s="336"/>
      <c r="M158" s="343" t="s">
        <v>2054</v>
      </c>
      <c r="N158" s="343"/>
      <c r="O158" s="343"/>
      <c r="P158" s="343"/>
      <c r="Q158" s="343"/>
      <c r="R158" s="343"/>
      <c r="S158" s="343"/>
      <c r="T158" s="343"/>
      <c r="U158" s="575"/>
      <c r="V158" s="582"/>
      <c r="W158" s="569"/>
      <c r="X158" s="341"/>
      <c r="Y158" s="341"/>
      <c r="Z158" s="341"/>
      <c r="AA158" s="341"/>
      <c r="AB158" s="341"/>
      <c r="AC158" s="341"/>
      <c r="AD158" s="341"/>
      <c r="AE158" s="341"/>
      <c r="AF158" s="341"/>
      <c r="AG158" s="341"/>
      <c r="AH158" s="341"/>
      <c r="AI158" s="341"/>
    </row>
    <row r="159" spans="7:35" ht="15" customHeight="1" hidden="1">
      <c r="G159" s="405"/>
      <c r="H159" s="309"/>
      <c r="I159" s="309"/>
      <c r="J159" s="342"/>
      <c r="K159" s="309"/>
      <c r="L159" s="336"/>
      <c r="M159" s="269" t="s">
        <v>2050</v>
      </c>
      <c r="N159" s="269"/>
      <c r="O159" s="269"/>
      <c r="P159" s="269"/>
      <c r="Q159" s="269"/>
      <c r="R159" s="269"/>
      <c r="S159" s="269"/>
      <c r="T159" s="269"/>
      <c r="U159" s="576"/>
      <c r="V159" s="582"/>
      <c r="W159" s="569"/>
      <c r="X159" s="341"/>
      <c r="Y159" s="341"/>
      <c r="Z159" s="341"/>
      <c r="AA159" s="341"/>
      <c r="AB159" s="341"/>
      <c r="AC159" s="341"/>
      <c r="AD159" s="341"/>
      <c r="AE159" s="341"/>
      <c r="AF159" s="341"/>
      <c r="AG159" s="341"/>
      <c r="AH159" s="341"/>
      <c r="AI159" s="341"/>
    </row>
    <row r="160" spans="7:35" ht="15" customHeight="1" hidden="1">
      <c r="G160" s="405"/>
      <c r="H160" s="309"/>
      <c r="I160" s="309"/>
      <c r="J160" s="342"/>
      <c r="K160" s="309"/>
      <c r="L160" s="336"/>
      <c r="M160" s="344" t="s">
        <v>2051</v>
      </c>
      <c r="N160" s="344"/>
      <c r="O160" s="344"/>
      <c r="P160" s="344"/>
      <c r="Q160" s="344"/>
      <c r="R160" s="344"/>
      <c r="S160" s="344"/>
      <c r="T160" s="344"/>
      <c r="U160" s="272"/>
      <c r="V160" s="582"/>
      <c r="W160" s="569"/>
      <c r="X160" s="341"/>
      <c r="Y160" s="341"/>
      <c r="Z160" s="341"/>
      <c r="AA160" s="341"/>
      <c r="AB160" s="341"/>
      <c r="AC160" s="341"/>
      <c r="AD160" s="341"/>
      <c r="AE160" s="341"/>
      <c r="AF160" s="341"/>
      <c r="AG160" s="341"/>
      <c r="AH160" s="341"/>
      <c r="AI160" s="341"/>
    </row>
    <row r="161" spans="7:35" ht="7.5" customHeight="1" hidden="1">
      <c r="G161" s="405"/>
      <c r="H161" s="309"/>
      <c r="I161" s="309"/>
      <c r="J161" s="342"/>
      <c r="K161" s="309"/>
      <c r="L161" s="336"/>
      <c r="M161" s="186" t="s">
        <v>133</v>
      </c>
      <c r="N161" s="186"/>
      <c r="O161" s="186"/>
      <c r="P161" s="186"/>
      <c r="Q161" s="186"/>
      <c r="R161" s="186"/>
      <c r="S161" s="186"/>
      <c r="T161" s="186"/>
      <c r="U161" s="577"/>
      <c r="V161" s="582"/>
      <c r="W161" s="569"/>
      <c r="X161" s="341"/>
      <c r="Y161" s="341"/>
      <c r="Z161" s="341"/>
      <c r="AA161" s="341"/>
      <c r="AB161" s="341"/>
      <c r="AC161" s="341"/>
      <c r="AD161" s="341"/>
      <c r="AE161" s="341"/>
      <c r="AF161" s="341"/>
      <c r="AG161" s="341"/>
      <c r="AH161" s="341"/>
      <c r="AI161" s="341"/>
    </row>
    <row r="163" spans="1:3" s="512" customFormat="1" ht="16.5" customHeight="1">
      <c r="A163" s="512" t="s">
        <v>2038</v>
      </c>
      <c r="C163" s="512" t="s">
        <v>145</v>
      </c>
    </row>
    <row r="164" ht="16.5" customHeight="1">
      <c r="AD164" s="2"/>
    </row>
    <row r="165" spans="12:39" ht="16.5" customHeight="1">
      <c r="L165" s="528"/>
      <c r="M165" s="528"/>
      <c r="N165" s="528"/>
      <c r="O165" s="528"/>
      <c r="P165" s="528"/>
      <c r="Q165" s="528"/>
      <c r="R165" s="528"/>
      <c r="S165" s="528"/>
      <c r="T165" s="528"/>
      <c r="U165" s="528"/>
      <c r="V165" s="528"/>
      <c r="W165" s="528"/>
      <c r="X165" s="528"/>
      <c r="Y165" s="528"/>
      <c r="Z165" s="528"/>
      <c r="AA165" s="528"/>
      <c r="AB165" s="528"/>
      <c r="AC165" s="528"/>
      <c r="AD165" s="528"/>
      <c r="AE165" s="528"/>
      <c r="AF165" s="528"/>
      <c r="AG165" s="528"/>
      <c r="AH165" s="528"/>
      <c r="AI165" s="528"/>
      <c r="AJ165" s="528"/>
      <c r="AK165" s="528"/>
      <c r="AL165" s="528"/>
      <c r="AM165" s="528"/>
    </row>
    <row r="166" spans="1:50" s="136" customFormat="1" ht="22.5">
      <c r="A166" s="306">
        <v>1</v>
      </c>
      <c r="B166" s="141"/>
      <c r="C166" s="141"/>
      <c r="D166" s="141"/>
      <c r="E166" s="141"/>
      <c r="F166" s="247"/>
      <c r="G166" s="247"/>
      <c r="H166" s="247"/>
      <c r="I166" s="285"/>
      <c r="J166" s="286"/>
      <c r="K166" s="286"/>
      <c r="L166" s="316" t="e">
        <f>mergeValue()</f>
        <v>#NAME?</v>
      </c>
      <c r="M166" s="532" t="s">
        <v>138</v>
      </c>
      <c r="N166" s="584"/>
      <c r="O166" s="584"/>
      <c r="P166" s="584"/>
      <c r="Q166" s="584"/>
      <c r="R166" s="584"/>
      <c r="S166" s="584"/>
      <c r="T166" s="584"/>
      <c r="U166" s="584"/>
      <c r="V166" s="584"/>
      <c r="W166" s="584"/>
      <c r="X166" s="584"/>
      <c r="Y166" s="584"/>
      <c r="Z166" s="584"/>
      <c r="AA166" s="584"/>
      <c r="AB166" s="584"/>
      <c r="AC166" s="584"/>
      <c r="AD166" s="584"/>
      <c r="AE166" s="584"/>
      <c r="AF166" s="584"/>
      <c r="AG166" s="584"/>
      <c r="AH166" s="584"/>
      <c r="AI166" s="584"/>
      <c r="AJ166" s="584"/>
      <c r="AK166" s="584"/>
      <c r="AL166" s="584"/>
      <c r="AM166" s="373" t="s">
        <v>190</v>
      </c>
      <c r="AN166" s="141"/>
      <c r="AO166" s="141"/>
      <c r="AP166" s="141"/>
      <c r="AQ166" s="141"/>
      <c r="AR166" s="141"/>
      <c r="AS166" s="141"/>
      <c r="AT166" s="141"/>
      <c r="AU166" s="141"/>
      <c r="AV166" s="141"/>
      <c r="AW166" s="141"/>
      <c r="AX166" s="141"/>
    </row>
    <row r="167" spans="1:50" s="136" customFormat="1" ht="22.5">
      <c r="A167" s="306"/>
      <c r="B167" s="306">
        <v>1</v>
      </c>
      <c r="C167" s="141"/>
      <c r="D167" s="141"/>
      <c r="E167" s="141"/>
      <c r="F167" s="374"/>
      <c r="G167" s="142"/>
      <c r="H167" s="142"/>
      <c r="I167" s="375"/>
      <c r="J167" s="376"/>
      <c r="L167" s="316" t="e">
        <f>mergeValue()&amp;"."&amp;mergeValue()</f>
        <v>#NAME?</v>
      </c>
      <c r="M167" s="317" t="s">
        <v>86</v>
      </c>
      <c r="N167" s="377"/>
      <c r="O167" s="377"/>
      <c r="P167" s="377"/>
      <c r="Q167" s="377"/>
      <c r="R167" s="377"/>
      <c r="S167" s="377"/>
      <c r="T167" s="377"/>
      <c r="U167" s="377"/>
      <c r="V167" s="377"/>
      <c r="W167" s="377"/>
      <c r="X167" s="377"/>
      <c r="Y167" s="377"/>
      <c r="Z167" s="377"/>
      <c r="AA167" s="377"/>
      <c r="AB167" s="377"/>
      <c r="AC167" s="377"/>
      <c r="AD167" s="377"/>
      <c r="AE167" s="377"/>
      <c r="AF167" s="377"/>
      <c r="AG167" s="377"/>
      <c r="AH167" s="377"/>
      <c r="AI167" s="377"/>
      <c r="AJ167" s="377"/>
      <c r="AK167" s="377"/>
      <c r="AL167" s="377"/>
      <c r="AM167" s="267" t="s">
        <v>191</v>
      </c>
      <c r="AN167" s="141"/>
      <c r="AO167" s="141"/>
      <c r="AP167" s="141"/>
      <c r="AQ167" s="141"/>
      <c r="AR167" s="141"/>
      <c r="AS167" s="141"/>
      <c r="AT167" s="141"/>
      <c r="AU167" s="141"/>
      <c r="AV167" s="141"/>
      <c r="AW167" s="141"/>
      <c r="AX167" s="141"/>
    </row>
    <row r="168" spans="1:50" s="136" customFormat="1" ht="45">
      <c r="A168" s="306"/>
      <c r="B168" s="306"/>
      <c r="C168" s="306">
        <v>1</v>
      </c>
      <c r="D168" s="141"/>
      <c r="E168" s="141"/>
      <c r="F168" s="374"/>
      <c r="G168" s="142"/>
      <c r="H168" s="142"/>
      <c r="I168" s="375"/>
      <c r="J168" s="376"/>
      <c r="L168" s="316" t="e">
        <f>mergeValue()&amp;"."&amp;mergeValue()&amp;"."&amp;mergeValue()</f>
        <v>#NAME?</v>
      </c>
      <c r="M168" s="320" t="s">
        <v>192</v>
      </c>
      <c r="N168" s="377"/>
      <c r="O168" s="377"/>
      <c r="P168" s="377"/>
      <c r="Q168" s="377"/>
      <c r="R168" s="377"/>
      <c r="S168" s="377"/>
      <c r="T168" s="377"/>
      <c r="U168" s="377"/>
      <c r="V168" s="377"/>
      <c r="W168" s="377"/>
      <c r="X168" s="377"/>
      <c r="Y168" s="377"/>
      <c r="Z168" s="377"/>
      <c r="AA168" s="377"/>
      <c r="AB168" s="377"/>
      <c r="AC168" s="377"/>
      <c r="AD168" s="377"/>
      <c r="AE168" s="377"/>
      <c r="AF168" s="377"/>
      <c r="AG168" s="377"/>
      <c r="AH168" s="377"/>
      <c r="AI168" s="377"/>
      <c r="AJ168" s="377"/>
      <c r="AK168" s="377"/>
      <c r="AL168" s="377"/>
      <c r="AM168" s="267" t="s">
        <v>193</v>
      </c>
      <c r="AN168" s="141"/>
      <c r="AO168" s="141"/>
      <c r="AP168" s="141"/>
      <c r="AQ168" s="141"/>
      <c r="AR168" s="141"/>
      <c r="AS168" s="141"/>
      <c r="AT168" s="141"/>
      <c r="AU168" s="141"/>
      <c r="AV168" s="141"/>
      <c r="AW168" s="141"/>
      <c r="AX168" s="141"/>
    </row>
    <row r="169" spans="1:50" s="136" customFormat="1" ht="19.5" customHeight="1">
      <c r="A169" s="306"/>
      <c r="B169" s="306"/>
      <c r="C169" s="306"/>
      <c r="D169" s="306">
        <v>1</v>
      </c>
      <c r="E169" s="141"/>
      <c r="F169" s="374"/>
      <c r="G169" s="142"/>
      <c r="H169" s="142"/>
      <c r="I169" s="378"/>
      <c r="J169" s="379"/>
      <c r="K169" s="150"/>
      <c r="L169" s="316" t="e">
        <f>mergeValue()&amp;"."&amp;mergeValue()&amp;"."&amp;mergeValue()&amp;"."&amp;mergeValue()</f>
        <v>#NAME?</v>
      </c>
      <c r="M169" s="380"/>
      <c r="N169" s="327" t="s">
        <v>68</v>
      </c>
      <c r="O169" s="381"/>
      <c r="P169" s="382" t="s">
        <v>91</v>
      </c>
      <c r="Q169" s="383"/>
      <c r="R169" s="327" t="s">
        <v>34</v>
      </c>
      <c r="S169" s="381"/>
      <c r="T169" s="384">
        <v>1</v>
      </c>
      <c r="U169" s="385"/>
      <c r="V169" s="327" t="s">
        <v>34</v>
      </c>
      <c r="W169" s="381"/>
      <c r="X169" s="384">
        <v>1</v>
      </c>
      <c r="Y169" s="386"/>
      <c r="Z169" s="327" t="s">
        <v>34</v>
      </c>
      <c r="AA169" s="387"/>
      <c r="AB169" s="384">
        <v>1</v>
      </c>
      <c r="AC169" s="388"/>
      <c r="AD169" s="389"/>
      <c r="AE169" s="389"/>
      <c r="AF169" s="389"/>
      <c r="AG169" s="389"/>
      <c r="AH169" s="390"/>
      <c r="AI169" s="327" t="s">
        <v>68</v>
      </c>
      <c r="AJ169" s="390"/>
      <c r="AK169" s="327" t="s">
        <v>34</v>
      </c>
      <c r="AL169" s="328"/>
      <c r="AM169" s="267" t="s">
        <v>239</v>
      </c>
      <c r="AN169" s="141" t="e">
        <f>#N/A</f>
        <v>#N/A</v>
      </c>
      <c r="AO169" s="138">
        <f>IF(AND(COUNTIF(AP165:AP165,AP169)&gt;1,AP169&lt;&gt;""),"ErrUnique:HasDoubleConn","")</f>
        <v>0</v>
      </c>
      <c r="AP169" s="138"/>
      <c r="AQ169" s="138"/>
      <c r="AR169" s="138"/>
      <c r="AS169" s="138"/>
      <c r="AT169" s="138"/>
      <c r="AU169" s="141"/>
      <c r="AV169" s="141"/>
      <c r="AW169" s="141"/>
      <c r="AX169" s="141"/>
    </row>
    <row r="170" spans="1:50" s="136" customFormat="1" ht="19.5" customHeight="1">
      <c r="A170" s="306"/>
      <c r="B170" s="306"/>
      <c r="C170" s="306"/>
      <c r="D170" s="306"/>
      <c r="E170" s="141"/>
      <c r="F170" s="374"/>
      <c r="G170" s="142"/>
      <c r="H170" s="142"/>
      <c r="I170" s="378"/>
      <c r="J170" s="379"/>
      <c r="K170" s="150"/>
      <c r="L170" s="316"/>
      <c r="M170" s="380"/>
      <c r="N170" s="327"/>
      <c r="O170" s="381"/>
      <c r="P170" s="382"/>
      <c r="Q170" s="383"/>
      <c r="R170" s="327"/>
      <c r="S170" s="381"/>
      <c r="T170" s="384"/>
      <c r="U170" s="385"/>
      <c r="V170" s="327"/>
      <c r="W170" s="381"/>
      <c r="X170" s="384"/>
      <c r="Y170" s="386"/>
      <c r="Z170" s="327"/>
      <c r="AA170" s="391"/>
      <c r="AB170" s="277"/>
      <c r="AC170" s="277"/>
      <c r="AD170" s="392"/>
      <c r="AE170" s="392"/>
      <c r="AF170" s="392"/>
      <c r="AG170" s="393">
        <f>AH169&amp;"-"&amp;AJ169</f>
        <v>0</v>
      </c>
      <c r="AH170" s="393"/>
      <c r="AI170" s="393"/>
      <c r="AJ170" s="393"/>
      <c r="AK170" s="393" t="s">
        <v>34</v>
      </c>
      <c r="AL170" s="394"/>
      <c r="AM170" s="267"/>
      <c r="AN170" s="141"/>
      <c r="AO170" s="138"/>
      <c r="AP170" s="138"/>
      <c r="AQ170" s="138"/>
      <c r="AR170" s="138"/>
      <c r="AS170" s="138"/>
      <c r="AT170" s="138"/>
      <c r="AU170" s="141"/>
      <c r="AV170" s="141"/>
      <c r="AW170" s="141"/>
      <c r="AX170" s="141"/>
    </row>
    <row r="171" spans="1:50" s="136" customFormat="1" ht="19.5" customHeight="1">
      <c r="A171" s="306"/>
      <c r="B171" s="306"/>
      <c r="C171" s="306"/>
      <c r="D171" s="306"/>
      <c r="E171" s="141"/>
      <c r="F171" s="374"/>
      <c r="G171" s="142"/>
      <c r="H171" s="142"/>
      <c r="I171" s="378"/>
      <c r="J171" s="379"/>
      <c r="K171" s="150"/>
      <c r="L171" s="316"/>
      <c r="M171" s="380"/>
      <c r="N171" s="327"/>
      <c r="O171" s="381"/>
      <c r="P171" s="382"/>
      <c r="Q171" s="383"/>
      <c r="R171" s="327"/>
      <c r="S171" s="381"/>
      <c r="T171" s="384"/>
      <c r="U171" s="385"/>
      <c r="V171" s="327"/>
      <c r="W171" s="395"/>
      <c r="X171" s="186"/>
      <c r="Y171" s="277"/>
      <c r="Z171" s="396"/>
      <c r="AA171" s="396"/>
      <c r="AB171" s="396"/>
      <c r="AC171" s="396"/>
      <c r="AD171" s="392"/>
      <c r="AE171" s="392"/>
      <c r="AF171" s="392"/>
      <c r="AG171" s="392"/>
      <c r="AH171" s="338"/>
      <c r="AI171" s="174"/>
      <c r="AJ171" s="174"/>
      <c r="AK171" s="338"/>
      <c r="AL171" s="340"/>
      <c r="AM171" s="267"/>
      <c r="AN171" s="141"/>
      <c r="AO171" s="138"/>
      <c r="AP171" s="138"/>
      <c r="AQ171" s="138"/>
      <c r="AR171" s="138"/>
      <c r="AS171" s="138"/>
      <c r="AT171" s="138"/>
      <c r="AU171" s="141"/>
      <c r="AV171" s="141"/>
      <c r="AW171" s="141"/>
      <c r="AX171" s="141"/>
    </row>
    <row r="172" spans="1:50" s="136" customFormat="1" ht="19.5" customHeight="1">
      <c r="A172" s="306"/>
      <c r="B172" s="306"/>
      <c r="C172" s="306"/>
      <c r="D172" s="306"/>
      <c r="E172" s="141"/>
      <c r="F172" s="374"/>
      <c r="G172" s="142"/>
      <c r="H172" s="142"/>
      <c r="I172" s="378"/>
      <c r="J172" s="379"/>
      <c r="K172" s="150"/>
      <c r="L172" s="316"/>
      <c r="M172" s="380"/>
      <c r="N172" s="327"/>
      <c r="O172" s="381"/>
      <c r="P172" s="382"/>
      <c r="Q172" s="383"/>
      <c r="R172" s="327"/>
      <c r="S172" s="397"/>
      <c r="T172" s="398"/>
      <c r="U172" s="399"/>
      <c r="V172" s="396"/>
      <c r="W172" s="396"/>
      <c r="X172" s="396"/>
      <c r="Y172" s="396"/>
      <c r="Z172" s="396"/>
      <c r="AA172" s="396"/>
      <c r="AB172" s="396"/>
      <c r="AC172" s="396"/>
      <c r="AD172" s="392"/>
      <c r="AE172" s="392"/>
      <c r="AF172" s="392"/>
      <c r="AG172" s="392"/>
      <c r="AH172" s="338"/>
      <c r="AI172" s="174"/>
      <c r="AJ172" s="174"/>
      <c r="AK172" s="338"/>
      <c r="AL172" s="340"/>
      <c r="AM172" s="267"/>
      <c r="AN172" s="141"/>
      <c r="AO172" s="138"/>
      <c r="AP172" s="138"/>
      <c r="AQ172" s="138"/>
      <c r="AR172" s="138"/>
      <c r="AS172" s="138"/>
      <c r="AT172" s="138"/>
      <c r="AU172" s="141"/>
      <c r="AV172" s="141"/>
      <c r="AW172" s="141"/>
      <c r="AX172" s="141"/>
    </row>
    <row r="173" spans="1:50" ht="19.5" customHeight="1">
      <c r="A173" s="306"/>
      <c r="B173" s="306"/>
      <c r="C173" s="306"/>
      <c r="D173" s="306"/>
      <c r="E173" s="190"/>
      <c r="F173" s="400"/>
      <c r="G173" s="190"/>
      <c r="H173" s="190"/>
      <c r="I173" s="378"/>
      <c r="J173" s="379"/>
      <c r="K173" s="150"/>
      <c r="L173" s="316"/>
      <c r="M173" s="380"/>
      <c r="N173" s="327"/>
      <c r="O173" s="401"/>
      <c r="P173" s="343"/>
      <c r="Q173" s="277" t="s">
        <v>240</v>
      </c>
      <c r="R173" s="343"/>
      <c r="S173" s="343"/>
      <c r="T173" s="343"/>
      <c r="U173" s="343"/>
      <c r="V173" s="343"/>
      <c r="W173" s="343"/>
      <c r="X173" s="343"/>
      <c r="Y173" s="343"/>
      <c r="Z173" s="343"/>
      <c r="AA173" s="343"/>
      <c r="AB173" s="343"/>
      <c r="AC173" s="343"/>
      <c r="AD173" s="343"/>
      <c r="AE173" s="343"/>
      <c r="AF173" s="343"/>
      <c r="AG173" s="343"/>
      <c r="AH173" s="343"/>
      <c r="AI173" s="343"/>
      <c r="AJ173" s="343"/>
      <c r="AK173" s="343"/>
      <c r="AL173" s="402"/>
      <c r="AM173" s="267"/>
      <c r="AN173" s="341"/>
      <c r="AO173" s="341"/>
      <c r="AP173" s="403"/>
      <c r="AQ173" s="403"/>
      <c r="AR173" s="403"/>
      <c r="AS173" s="403"/>
      <c r="AT173" s="403"/>
      <c r="AU173" s="341"/>
      <c r="AV173" s="341"/>
      <c r="AW173" s="341"/>
      <c r="AX173" s="341"/>
    </row>
    <row r="174" spans="1:50" ht="15" customHeight="1">
      <c r="A174" s="306"/>
      <c r="B174" s="306"/>
      <c r="C174" s="306"/>
      <c r="D174" s="190"/>
      <c r="E174" s="190"/>
      <c r="F174" s="374"/>
      <c r="G174" s="190"/>
      <c r="H174" s="190"/>
      <c r="I174" s="309"/>
      <c r="J174" s="342"/>
      <c r="K174" s="309"/>
      <c r="L174" s="404"/>
      <c r="M174" s="269" t="s">
        <v>241</v>
      </c>
      <c r="N174" s="269"/>
      <c r="O174" s="269"/>
      <c r="P174" s="269"/>
      <c r="Q174" s="269"/>
      <c r="R174" s="269"/>
      <c r="S174" s="269"/>
      <c r="T174" s="269"/>
      <c r="U174" s="269"/>
      <c r="V174" s="269"/>
      <c r="W174" s="269"/>
      <c r="X174" s="269"/>
      <c r="Y174" s="269"/>
      <c r="Z174" s="269"/>
      <c r="AA174" s="269"/>
      <c r="AB174" s="269"/>
      <c r="AC174" s="269"/>
      <c r="AD174" s="269"/>
      <c r="AE174" s="269"/>
      <c r="AF174" s="269"/>
      <c r="AG174" s="269"/>
      <c r="AH174" s="269"/>
      <c r="AI174" s="269"/>
      <c r="AJ174" s="269"/>
      <c r="AK174" s="269"/>
      <c r="AL174" s="340"/>
      <c r="AM174" s="267"/>
      <c r="AN174" s="341"/>
      <c r="AO174" s="341"/>
      <c r="AP174" s="403"/>
      <c r="AQ174" s="403"/>
      <c r="AR174" s="403"/>
      <c r="AS174" s="403"/>
      <c r="AT174" s="403"/>
      <c r="AU174" s="341"/>
      <c r="AV174" s="341"/>
      <c r="AW174" s="341"/>
      <c r="AX174" s="341"/>
    </row>
    <row r="175" spans="1:50" ht="15" customHeight="1">
      <c r="A175" s="306"/>
      <c r="B175" s="306"/>
      <c r="C175" s="190"/>
      <c r="D175" s="190"/>
      <c r="E175" s="190"/>
      <c r="F175" s="374"/>
      <c r="G175" s="190"/>
      <c r="H175" s="190"/>
      <c r="I175" s="309"/>
      <c r="J175" s="342"/>
      <c r="K175" s="309"/>
      <c r="L175" s="336"/>
      <c r="M175" s="344" t="s">
        <v>202</v>
      </c>
      <c r="N175" s="344"/>
      <c r="O175" s="344"/>
      <c r="P175" s="344"/>
      <c r="Q175" s="344"/>
      <c r="R175" s="344"/>
      <c r="S175" s="344"/>
      <c r="T175" s="344"/>
      <c r="U175" s="344"/>
      <c r="V175" s="344"/>
      <c r="W175" s="344"/>
      <c r="X175" s="344"/>
      <c r="Y175" s="344"/>
      <c r="Z175" s="344"/>
      <c r="AA175" s="344"/>
      <c r="AB175" s="344"/>
      <c r="AC175" s="344"/>
      <c r="AD175" s="339"/>
      <c r="AE175" s="339"/>
      <c r="AF175" s="339"/>
      <c r="AG175" s="339"/>
      <c r="AH175" s="338"/>
      <c r="AI175" s="174"/>
      <c r="AJ175" s="338"/>
      <c r="AK175" s="344"/>
      <c r="AL175" s="174"/>
      <c r="AM175" s="340"/>
      <c r="AN175" s="341"/>
      <c r="AO175" s="341"/>
      <c r="AP175" s="341"/>
      <c r="AQ175" s="341"/>
      <c r="AR175" s="341"/>
      <c r="AS175" s="341"/>
      <c r="AT175" s="341"/>
      <c r="AU175" s="341"/>
      <c r="AV175" s="341"/>
      <c r="AW175" s="341"/>
      <c r="AX175" s="341"/>
    </row>
    <row r="176" spans="1:50" ht="15" customHeight="1">
      <c r="A176" s="306"/>
      <c r="B176" s="190"/>
      <c r="C176" s="190"/>
      <c r="D176" s="190"/>
      <c r="E176" s="190"/>
      <c r="F176" s="374"/>
      <c r="G176" s="190"/>
      <c r="H176" s="190"/>
      <c r="I176" s="309"/>
      <c r="J176" s="342"/>
      <c r="K176" s="309"/>
      <c r="L176" s="336"/>
      <c r="M176" s="186" t="s">
        <v>133</v>
      </c>
      <c r="N176" s="186"/>
      <c r="O176" s="186"/>
      <c r="P176" s="186"/>
      <c r="Q176" s="186"/>
      <c r="R176" s="186"/>
      <c r="S176" s="186"/>
      <c r="T176" s="186"/>
      <c r="U176" s="186"/>
      <c r="V176" s="186"/>
      <c r="W176" s="186"/>
      <c r="X176" s="186"/>
      <c r="Y176" s="186"/>
      <c r="Z176" s="186"/>
      <c r="AA176" s="186"/>
      <c r="AB176" s="186"/>
      <c r="AC176" s="186"/>
      <c r="AD176" s="339"/>
      <c r="AE176" s="339"/>
      <c r="AF176" s="339"/>
      <c r="AG176" s="339"/>
      <c r="AH176" s="338"/>
      <c r="AI176" s="174"/>
      <c r="AJ176" s="338"/>
      <c r="AK176" s="344"/>
      <c r="AL176" s="174"/>
      <c r="AM176" s="340"/>
      <c r="AN176" s="341"/>
      <c r="AO176" s="341"/>
      <c r="AP176" s="341"/>
      <c r="AQ176" s="341"/>
      <c r="AR176" s="341"/>
      <c r="AS176" s="341"/>
      <c r="AT176" s="341"/>
      <c r="AU176" s="341"/>
      <c r="AV176" s="341"/>
      <c r="AW176" s="341"/>
      <c r="AX176" s="341"/>
    </row>
    <row r="177" spans="6:50" ht="15" customHeight="1">
      <c r="F177" s="405"/>
      <c r="G177" s="309"/>
      <c r="H177" s="309"/>
      <c r="I177" s="3"/>
      <c r="J177" s="342"/>
      <c r="L177" s="336"/>
      <c r="M177" s="277" t="s">
        <v>203</v>
      </c>
      <c r="N177" s="277"/>
      <c r="O177" s="277"/>
      <c r="P177" s="277"/>
      <c r="Q177" s="277"/>
      <c r="R177" s="277"/>
      <c r="S177" s="277"/>
      <c r="T177" s="277"/>
      <c r="U177" s="277"/>
      <c r="V177" s="277"/>
      <c r="W177" s="277"/>
      <c r="X177" s="277"/>
      <c r="Y177" s="277"/>
      <c r="Z177" s="277"/>
      <c r="AA177" s="277"/>
      <c r="AB177" s="277"/>
      <c r="AC177" s="277"/>
      <c r="AD177" s="339"/>
      <c r="AE177" s="339"/>
      <c r="AF177" s="339"/>
      <c r="AG177" s="339"/>
      <c r="AH177" s="338"/>
      <c r="AI177" s="174"/>
      <c r="AJ177" s="338"/>
      <c r="AK177" s="344"/>
      <c r="AL177" s="174"/>
      <c r="AM177" s="340"/>
      <c r="AN177" s="341"/>
      <c r="AO177" s="341"/>
      <c r="AP177" s="341"/>
      <c r="AQ177" s="341"/>
      <c r="AR177" s="341"/>
      <c r="AS177" s="341"/>
      <c r="AT177" s="341"/>
      <c r="AU177" s="341"/>
      <c r="AV177" s="341"/>
      <c r="AW177" s="341"/>
      <c r="AX177" s="341"/>
    </row>
    <row r="178" spans="7:47" ht="15" customHeight="1">
      <c r="G178" s="405"/>
      <c r="H178" s="309"/>
      <c r="I178" s="309"/>
      <c r="J178" s="342"/>
      <c r="K178" s="309"/>
      <c r="L178" s="309"/>
      <c r="M178" s="309"/>
      <c r="N178" s="309"/>
      <c r="O178" s="309"/>
      <c r="P178" s="309"/>
      <c r="Q178" s="309"/>
      <c r="R178" s="309"/>
      <c r="S178" s="309"/>
      <c r="T178" s="309"/>
      <c r="U178" s="309"/>
      <c r="V178" s="309"/>
      <c r="W178" s="309"/>
      <c r="X178" s="309"/>
      <c r="Y178" s="309"/>
      <c r="Z178" s="309"/>
      <c r="AA178" s="309"/>
      <c r="AB178" s="309"/>
      <c r="AC178" s="309"/>
      <c r="AD178" s="309"/>
      <c r="AE178" s="309"/>
      <c r="AF178" s="309"/>
      <c r="AG178" s="309"/>
      <c r="AH178" s="309"/>
      <c r="AI178" s="309"/>
      <c r="AJ178" s="309"/>
      <c r="AK178" s="309"/>
      <c r="AL178" s="341"/>
      <c r="AM178" s="341"/>
      <c r="AN178" s="341"/>
      <c r="AO178" s="341"/>
      <c r="AP178" s="341"/>
      <c r="AQ178" s="341"/>
      <c r="AR178" s="341"/>
      <c r="AS178" s="341"/>
      <c r="AT178" s="341"/>
      <c r="AU178" s="341"/>
    </row>
    <row r="179" spans="1:3" s="512" customFormat="1" ht="16.5" customHeight="1">
      <c r="A179" s="512" t="s">
        <v>2038</v>
      </c>
      <c r="C179" s="512" t="s">
        <v>146</v>
      </c>
    </row>
    <row r="180" spans="12:38" ht="16.5" customHeight="1">
      <c r="L180" s="528"/>
      <c r="M180" s="528"/>
      <c r="N180" s="528"/>
      <c r="O180" s="528"/>
      <c r="P180" s="528"/>
      <c r="Q180" s="528"/>
      <c r="R180" s="528"/>
      <c r="S180" s="528"/>
      <c r="T180" s="528"/>
      <c r="U180" s="528"/>
      <c r="V180" s="528"/>
      <c r="W180" s="528"/>
      <c r="X180" s="528"/>
      <c r="Y180" s="528"/>
      <c r="Z180" s="528"/>
      <c r="AA180" s="528"/>
      <c r="AB180" s="528"/>
      <c r="AC180" s="528"/>
      <c r="AD180" s="528"/>
      <c r="AE180" s="528"/>
      <c r="AF180" s="528"/>
      <c r="AG180" s="528"/>
      <c r="AH180" s="528"/>
      <c r="AI180" s="528"/>
      <c r="AJ180" s="528"/>
      <c r="AK180" s="528"/>
      <c r="AL180" s="528"/>
    </row>
    <row r="181" spans="1:49" s="136" customFormat="1" ht="22.5" customHeight="1">
      <c r="A181" s="306">
        <v>1</v>
      </c>
      <c r="B181" s="141"/>
      <c r="C181" s="141"/>
      <c r="D181" s="141"/>
      <c r="E181" s="141"/>
      <c r="F181" s="247"/>
      <c r="G181" s="247"/>
      <c r="H181" s="247"/>
      <c r="I181" s="285"/>
      <c r="J181" s="286"/>
      <c r="K181" s="286"/>
      <c r="L181" s="316" t="e">
        <f>mergeValue()</f>
        <v>#NAME?</v>
      </c>
      <c r="M181" s="413" t="s">
        <v>138</v>
      </c>
      <c r="N181" s="584"/>
      <c r="O181" s="584"/>
      <c r="P181" s="584"/>
      <c r="Q181" s="584"/>
      <c r="R181" s="584"/>
      <c r="S181" s="584"/>
      <c r="T181" s="584"/>
      <c r="U181" s="584"/>
      <c r="V181" s="584"/>
      <c r="W181" s="584"/>
      <c r="X181" s="584"/>
      <c r="Y181" s="584"/>
      <c r="Z181" s="584"/>
      <c r="AA181" s="584"/>
      <c r="AB181" s="584"/>
      <c r="AC181" s="584"/>
      <c r="AD181" s="584"/>
      <c r="AE181" s="584"/>
      <c r="AF181" s="584"/>
      <c r="AG181" s="584"/>
      <c r="AH181" s="584"/>
      <c r="AI181" s="584"/>
      <c r="AJ181" s="584"/>
      <c r="AK181" s="584"/>
      <c r="AL181" s="373" t="s">
        <v>190</v>
      </c>
      <c r="AM181" s="141"/>
      <c r="AN181" s="141"/>
      <c r="AO181" s="141"/>
      <c r="AP181" s="141"/>
      <c r="AQ181" s="141"/>
      <c r="AR181" s="141"/>
      <c r="AS181" s="141"/>
      <c r="AT181" s="141"/>
      <c r="AU181" s="141"/>
      <c r="AV181" s="141"/>
      <c r="AW181" s="141"/>
    </row>
    <row r="182" spans="1:49" s="136" customFormat="1" ht="22.5" customHeight="1">
      <c r="A182" s="306"/>
      <c r="B182" s="306">
        <v>1</v>
      </c>
      <c r="C182" s="141"/>
      <c r="D182" s="141"/>
      <c r="E182" s="141"/>
      <c r="F182" s="374"/>
      <c r="G182" s="142"/>
      <c r="H182" s="142"/>
      <c r="I182" s="375"/>
      <c r="J182" s="376"/>
      <c r="L182" s="316" t="e">
        <f>mergeValue()&amp;"."&amp;mergeValue()</f>
        <v>#NAME?</v>
      </c>
      <c r="M182" s="317" t="s">
        <v>86</v>
      </c>
      <c r="N182" s="377"/>
      <c r="O182" s="377"/>
      <c r="P182" s="377"/>
      <c r="Q182" s="377"/>
      <c r="R182" s="377"/>
      <c r="S182" s="377"/>
      <c r="T182" s="377"/>
      <c r="U182" s="377"/>
      <c r="V182" s="377"/>
      <c r="W182" s="377"/>
      <c r="X182" s="377"/>
      <c r="Y182" s="377"/>
      <c r="Z182" s="377"/>
      <c r="AA182" s="377"/>
      <c r="AB182" s="377"/>
      <c r="AC182" s="377"/>
      <c r="AD182" s="377"/>
      <c r="AE182" s="377"/>
      <c r="AF182" s="377"/>
      <c r="AG182" s="377"/>
      <c r="AH182" s="377"/>
      <c r="AI182" s="377"/>
      <c r="AJ182" s="377"/>
      <c r="AK182" s="377"/>
      <c r="AL182" s="267" t="s">
        <v>191</v>
      </c>
      <c r="AM182" s="141"/>
      <c r="AN182" s="141"/>
      <c r="AO182" s="141"/>
      <c r="AP182" s="141"/>
      <c r="AQ182" s="141"/>
      <c r="AR182" s="141"/>
      <c r="AS182" s="141"/>
      <c r="AT182" s="141"/>
      <c r="AU182" s="141"/>
      <c r="AV182" s="141"/>
      <c r="AW182" s="141"/>
    </row>
    <row r="183" spans="1:49" s="136" customFormat="1" ht="45" customHeight="1">
      <c r="A183" s="306"/>
      <c r="B183" s="306"/>
      <c r="C183" s="306">
        <v>1</v>
      </c>
      <c r="D183" s="141"/>
      <c r="E183" s="141"/>
      <c r="F183" s="374"/>
      <c r="G183" s="142"/>
      <c r="H183" s="142"/>
      <c r="I183" s="375"/>
      <c r="J183" s="376"/>
      <c r="L183" s="316" t="e">
        <f>mergeValue()&amp;"."&amp;mergeValue()&amp;"."&amp;mergeValue()</f>
        <v>#NAME?</v>
      </c>
      <c r="M183" s="320" t="s">
        <v>192</v>
      </c>
      <c r="N183" s="377"/>
      <c r="O183" s="377"/>
      <c r="P183" s="377"/>
      <c r="Q183" s="377"/>
      <c r="R183" s="377"/>
      <c r="S183" s="377"/>
      <c r="T183" s="377"/>
      <c r="U183" s="377"/>
      <c r="V183" s="377"/>
      <c r="W183" s="377"/>
      <c r="X183" s="377"/>
      <c r="Y183" s="377"/>
      <c r="Z183" s="377"/>
      <c r="AA183" s="377"/>
      <c r="AB183" s="377"/>
      <c r="AC183" s="377"/>
      <c r="AD183" s="377"/>
      <c r="AE183" s="377"/>
      <c r="AF183" s="377"/>
      <c r="AG183" s="377"/>
      <c r="AH183" s="377"/>
      <c r="AI183" s="377"/>
      <c r="AJ183" s="377"/>
      <c r="AK183" s="377"/>
      <c r="AL183" s="267" t="s">
        <v>193</v>
      </c>
      <c r="AM183" s="141"/>
      <c r="AN183" s="141"/>
      <c r="AO183" s="141"/>
      <c r="AP183" s="141"/>
      <c r="AQ183" s="141"/>
      <c r="AR183" s="141"/>
      <c r="AS183" s="141"/>
      <c r="AT183" s="141"/>
      <c r="AU183" s="141"/>
      <c r="AV183" s="141"/>
      <c r="AW183" s="141"/>
    </row>
    <row r="184" spans="1:49" s="136" customFormat="1" ht="19.5" customHeight="1">
      <c r="A184" s="306"/>
      <c r="B184" s="306"/>
      <c r="C184" s="306"/>
      <c r="D184" s="306">
        <v>1</v>
      </c>
      <c r="E184" s="141"/>
      <c r="F184" s="374"/>
      <c r="G184" s="142"/>
      <c r="H184" s="142"/>
      <c r="I184" s="378"/>
      <c r="J184" s="379"/>
      <c r="K184" s="150"/>
      <c r="L184" s="310" t="e">
        <f>mergeValue()&amp;"."&amp;mergeValue()&amp;"."&amp;mergeValue()&amp;"."&amp;mergeValue()</f>
        <v>#NAME?</v>
      </c>
      <c r="M184" s="416"/>
      <c r="N184" s="417"/>
      <c r="O184" s="382" t="s">
        <v>91</v>
      </c>
      <c r="P184" s="383"/>
      <c r="Q184" s="327" t="s">
        <v>34</v>
      </c>
      <c r="R184" s="381"/>
      <c r="S184" s="384">
        <v>1</v>
      </c>
      <c r="T184" s="385"/>
      <c r="U184" s="327" t="s">
        <v>34</v>
      </c>
      <c r="V184" s="381"/>
      <c r="W184" s="384" t="s">
        <v>91</v>
      </c>
      <c r="X184" s="386"/>
      <c r="Y184" s="327" t="s">
        <v>34</v>
      </c>
      <c r="Z184" s="387"/>
      <c r="AA184" s="384">
        <v>1</v>
      </c>
      <c r="AB184" s="388"/>
      <c r="AC184" s="389"/>
      <c r="AD184" s="389"/>
      <c r="AE184" s="419"/>
      <c r="AF184" s="389"/>
      <c r="AG184" s="390"/>
      <c r="AH184" s="327" t="s">
        <v>68</v>
      </c>
      <c r="AI184" s="390"/>
      <c r="AJ184" s="327" t="s">
        <v>34</v>
      </c>
      <c r="AK184" s="328"/>
      <c r="AL184" s="267" t="s">
        <v>239</v>
      </c>
      <c r="AM184" s="141" t="e">
        <f>#N/A</f>
        <v>#N/A</v>
      </c>
      <c r="AN184" s="138">
        <f>IF(AND(COUNTIF(AO180:AO180,AO184)&gt;1,AO184&lt;&gt;""),"ErrUnique:HasDoubleConn","")</f>
        <v>0</v>
      </c>
      <c r="AO184" s="138"/>
      <c r="AP184" s="138"/>
      <c r="AQ184" s="138"/>
      <c r="AR184" s="138"/>
      <c r="AS184" s="138"/>
      <c r="AT184" s="141"/>
      <c r="AU184" s="141"/>
      <c r="AV184" s="141"/>
      <c r="AW184" s="141"/>
    </row>
    <row r="185" spans="1:49" s="136" customFormat="1" ht="19.5" customHeight="1">
      <c r="A185" s="306"/>
      <c r="B185" s="306"/>
      <c r="C185" s="306"/>
      <c r="D185" s="306"/>
      <c r="E185" s="141"/>
      <c r="F185" s="374"/>
      <c r="G185" s="142"/>
      <c r="H185" s="142"/>
      <c r="I185" s="378"/>
      <c r="J185" s="379"/>
      <c r="K185" s="150"/>
      <c r="L185" s="310"/>
      <c r="M185" s="416"/>
      <c r="N185" s="417"/>
      <c r="O185" s="382"/>
      <c r="P185" s="383"/>
      <c r="Q185" s="327"/>
      <c r="R185" s="381"/>
      <c r="S185" s="384"/>
      <c r="T185" s="385"/>
      <c r="U185" s="327"/>
      <c r="V185" s="381"/>
      <c r="W185" s="384"/>
      <c r="X185" s="386"/>
      <c r="Y185" s="327"/>
      <c r="Z185" s="391"/>
      <c r="AA185" s="277"/>
      <c r="AB185" s="277"/>
      <c r="AC185" s="392"/>
      <c r="AD185" s="392"/>
      <c r="AE185" s="392"/>
      <c r="AF185" s="393">
        <f>AG184&amp;"-"&amp;AI184</f>
        <v>0</v>
      </c>
      <c r="AG185" s="393"/>
      <c r="AH185" s="393"/>
      <c r="AI185" s="393"/>
      <c r="AJ185" s="393" t="s">
        <v>34</v>
      </c>
      <c r="AK185" s="394"/>
      <c r="AL185" s="267"/>
      <c r="AM185" s="141"/>
      <c r="AN185" s="138"/>
      <c r="AO185" s="138"/>
      <c r="AP185" s="138"/>
      <c r="AQ185" s="138"/>
      <c r="AR185" s="138"/>
      <c r="AS185" s="138"/>
      <c r="AT185" s="141"/>
      <c r="AU185" s="141"/>
      <c r="AV185" s="141"/>
      <c r="AW185" s="141"/>
    </row>
    <row r="186" spans="1:49" s="136" customFormat="1" ht="19.5" customHeight="1">
      <c r="A186" s="306"/>
      <c r="B186" s="306"/>
      <c r="C186" s="306"/>
      <c r="D186" s="306"/>
      <c r="E186" s="141"/>
      <c r="F186" s="374"/>
      <c r="G186" s="142"/>
      <c r="H186" s="142"/>
      <c r="I186" s="378"/>
      <c r="J186" s="379"/>
      <c r="K186" s="150"/>
      <c r="L186" s="310"/>
      <c r="M186" s="416"/>
      <c r="N186" s="417"/>
      <c r="O186" s="382"/>
      <c r="P186" s="383"/>
      <c r="Q186" s="327"/>
      <c r="R186" s="381"/>
      <c r="S186" s="384"/>
      <c r="T186" s="385"/>
      <c r="U186" s="327"/>
      <c r="V186" s="395"/>
      <c r="W186" s="186"/>
      <c r="X186" s="277"/>
      <c r="Y186" s="396"/>
      <c r="Z186" s="396"/>
      <c r="AA186" s="396"/>
      <c r="AB186" s="396"/>
      <c r="AC186" s="392"/>
      <c r="AD186" s="392"/>
      <c r="AE186" s="392"/>
      <c r="AF186" s="392"/>
      <c r="AG186" s="338"/>
      <c r="AH186" s="174"/>
      <c r="AI186" s="174"/>
      <c r="AJ186" s="338"/>
      <c r="AK186" s="340"/>
      <c r="AL186" s="267"/>
      <c r="AM186" s="141"/>
      <c r="AN186" s="138"/>
      <c r="AO186" s="138"/>
      <c r="AP186" s="138"/>
      <c r="AQ186" s="138"/>
      <c r="AR186" s="138"/>
      <c r="AS186" s="138"/>
      <c r="AT186" s="141"/>
      <c r="AU186" s="141"/>
      <c r="AV186" s="141"/>
      <c r="AW186" s="141"/>
    </row>
    <row r="187" spans="1:49" s="136" customFormat="1" ht="19.5" customHeight="1">
      <c r="A187" s="306"/>
      <c r="B187" s="306"/>
      <c r="C187" s="306"/>
      <c r="D187" s="306"/>
      <c r="E187" s="141"/>
      <c r="F187" s="374"/>
      <c r="G187" s="142"/>
      <c r="H187" s="142"/>
      <c r="I187" s="378"/>
      <c r="J187" s="379"/>
      <c r="K187" s="150"/>
      <c r="L187" s="310"/>
      <c r="M187" s="416"/>
      <c r="N187" s="417"/>
      <c r="O187" s="382"/>
      <c r="P187" s="383"/>
      <c r="Q187" s="327"/>
      <c r="R187" s="397"/>
      <c r="S187" s="398"/>
      <c r="T187" s="399"/>
      <c r="U187" s="396"/>
      <c r="V187" s="396"/>
      <c r="W187" s="396"/>
      <c r="X187" s="396"/>
      <c r="Y187" s="396"/>
      <c r="Z187" s="396"/>
      <c r="AA187" s="396"/>
      <c r="AB187" s="396"/>
      <c r="AC187" s="392"/>
      <c r="AD187" s="392"/>
      <c r="AE187" s="392"/>
      <c r="AF187" s="392"/>
      <c r="AG187" s="338"/>
      <c r="AH187" s="174"/>
      <c r="AI187" s="174"/>
      <c r="AJ187" s="338"/>
      <c r="AK187" s="340"/>
      <c r="AL187" s="267"/>
      <c r="AM187" s="141"/>
      <c r="AN187" s="138"/>
      <c r="AO187" s="138"/>
      <c r="AP187" s="138"/>
      <c r="AQ187" s="138"/>
      <c r="AR187" s="138"/>
      <c r="AS187" s="138"/>
      <c r="AT187" s="141"/>
      <c r="AU187" s="141"/>
      <c r="AV187" s="141"/>
      <c r="AW187" s="141"/>
    </row>
    <row r="188" spans="1:49" ht="19.5" customHeight="1">
      <c r="A188" s="306"/>
      <c r="B188" s="306"/>
      <c r="C188" s="306"/>
      <c r="D188" s="306"/>
      <c r="E188" s="190"/>
      <c r="F188" s="400"/>
      <c r="G188" s="190"/>
      <c r="H188" s="190"/>
      <c r="I188" s="378"/>
      <c r="J188" s="379"/>
      <c r="K188" s="150"/>
      <c r="L188" s="310"/>
      <c r="M188" s="416"/>
      <c r="N188" s="401"/>
      <c r="O188" s="343"/>
      <c r="P188" s="277" t="s">
        <v>240</v>
      </c>
      <c r="Q188" s="343"/>
      <c r="R188" s="343"/>
      <c r="S188" s="343"/>
      <c r="T188" s="343"/>
      <c r="U188" s="343"/>
      <c r="V188" s="343"/>
      <c r="W188" s="343"/>
      <c r="X188" s="343"/>
      <c r="Y188" s="343"/>
      <c r="Z188" s="343"/>
      <c r="AA188" s="343"/>
      <c r="AB188" s="343"/>
      <c r="AC188" s="343"/>
      <c r="AD188" s="343"/>
      <c r="AE188" s="343"/>
      <c r="AF188" s="343"/>
      <c r="AG188" s="343"/>
      <c r="AH188" s="343"/>
      <c r="AI188" s="343"/>
      <c r="AJ188" s="343"/>
      <c r="AK188" s="402"/>
      <c r="AL188" s="267"/>
      <c r="AM188" s="341"/>
      <c r="AN188" s="341"/>
      <c r="AO188" s="403"/>
      <c r="AP188" s="403"/>
      <c r="AQ188" s="403"/>
      <c r="AR188" s="403"/>
      <c r="AS188" s="403"/>
      <c r="AT188" s="341"/>
      <c r="AU188" s="341"/>
      <c r="AV188" s="341"/>
      <c r="AW188" s="341"/>
    </row>
    <row r="189" spans="1:49" ht="15" customHeight="1">
      <c r="A189" s="306"/>
      <c r="B189" s="306"/>
      <c r="C189" s="306"/>
      <c r="D189" s="190"/>
      <c r="E189" s="190"/>
      <c r="F189" s="374"/>
      <c r="G189" s="190"/>
      <c r="H189" s="190"/>
      <c r="I189" s="309"/>
      <c r="J189" s="342"/>
      <c r="K189" s="309"/>
      <c r="L189" s="404"/>
      <c r="M189" s="269" t="s">
        <v>241</v>
      </c>
      <c r="N189" s="269"/>
      <c r="O189" s="269"/>
      <c r="P189" s="269"/>
      <c r="Q189" s="269"/>
      <c r="R189" s="269"/>
      <c r="S189" s="269"/>
      <c r="T189" s="269"/>
      <c r="U189" s="269"/>
      <c r="V189" s="269"/>
      <c r="W189" s="269"/>
      <c r="X189" s="269"/>
      <c r="Y189" s="269"/>
      <c r="Z189" s="269"/>
      <c r="AA189" s="269"/>
      <c r="AB189" s="269"/>
      <c r="AC189" s="269"/>
      <c r="AD189" s="269"/>
      <c r="AE189" s="269"/>
      <c r="AF189" s="269"/>
      <c r="AG189" s="269"/>
      <c r="AH189" s="269"/>
      <c r="AI189" s="269"/>
      <c r="AJ189" s="269"/>
      <c r="AK189" s="340"/>
      <c r="AL189" s="267"/>
      <c r="AM189" s="341"/>
      <c r="AN189" s="341"/>
      <c r="AO189" s="403"/>
      <c r="AP189" s="403"/>
      <c r="AQ189" s="403"/>
      <c r="AR189" s="403"/>
      <c r="AS189" s="403"/>
      <c r="AT189" s="341"/>
      <c r="AU189" s="341"/>
      <c r="AV189" s="341"/>
      <c r="AW189" s="341"/>
    </row>
    <row r="190" spans="1:49" ht="15" customHeight="1">
      <c r="A190" s="306"/>
      <c r="B190" s="306"/>
      <c r="C190" s="190"/>
      <c r="D190" s="190"/>
      <c r="E190" s="190"/>
      <c r="F190" s="374"/>
      <c r="G190" s="190"/>
      <c r="H190" s="190"/>
      <c r="I190" s="309"/>
      <c r="J190" s="342"/>
      <c r="K190" s="309"/>
      <c r="L190" s="336"/>
      <c r="M190" s="344" t="s">
        <v>202</v>
      </c>
      <c r="N190" s="344"/>
      <c r="O190" s="344"/>
      <c r="P190" s="344"/>
      <c r="Q190" s="344"/>
      <c r="R190" s="344"/>
      <c r="S190" s="344"/>
      <c r="T190" s="344"/>
      <c r="U190" s="344"/>
      <c r="V190" s="344"/>
      <c r="W190" s="344"/>
      <c r="X190" s="344"/>
      <c r="Y190" s="344"/>
      <c r="Z190" s="344"/>
      <c r="AA190" s="344"/>
      <c r="AB190" s="344"/>
      <c r="AC190" s="339"/>
      <c r="AD190" s="339"/>
      <c r="AE190" s="339"/>
      <c r="AF190" s="339"/>
      <c r="AG190" s="338"/>
      <c r="AH190" s="269"/>
      <c r="AI190" s="338"/>
      <c r="AJ190" s="344"/>
      <c r="AK190" s="174"/>
      <c r="AL190" s="340"/>
      <c r="AM190" s="341"/>
      <c r="AN190" s="341"/>
      <c r="AO190" s="341"/>
      <c r="AP190" s="341"/>
      <c r="AQ190" s="341"/>
      <c r="AR190" s="341"/>
      <c r="AS190" s="341"/>
      <c r="AT190" s="341"/>
      <c r="AU190" s="341"/>
      <c r="AV190" s="341"/>
      <c r="AW190" s="341"/>
    </row>
    <row r="191" spans="1:49" ht="15" customHeight="1">
      <c r="A191" s="306"/>
      <c r="B191" s="190"/>
      <c r="C191" s="190"/>
      <c r="D191" s="190"/>
      <c r="E191" s="190"/>
      <c r="F191" s="374"/>
      <c r="G191" s="190"/>
      <c r="H191" s="190"/>
      <c r="I191" s="309"/>
      <c r="J191" s="342"/>
      <c r="K191" s="309"/>
      <c r="L191" s="336"/>
      <c r="M191" s="186" t="s">
        <v>133</v>
      </c>
      <c r="N191" s="186"/>
      <c r="O191" s="186"/>
      <c r="P191" s="186"/>
      <c r="Q191" s="186"/>
      <c r="R191" s="186"/>
      <c r="S191" s="186"/>
      <c r="T191" s="186"/>
      <c r="U191" s="186"/>
      <c r="V191" s="186"/>
      <c r="W191" s="186"/>
      <c r="X191" s="186"/>
      <c r="Y191" s="186"/>
      <c r="Z191" s="186"/>
      <c r="AA191" s="186"/>
      <c r="AB191" s="186"/>
      <c r="AC191" s="339"/>
      <c r="AD191" s="339"/>
      <c r="AE191" s="339"/>
      <c r="AF191" s="339"/>
      <c r="AG191" s="338"/>
      <c r="AH191" s="269"/>
      <c r="AI191" s="338"/>
      <c r="AJ191" s="344"/>
      <c r="AK191" s="174"/>
      <c r="AL191" s="340"/>
      <c r="AM191" s="341"/>
      <c r="AN191" s="341"/>
      <c r="AO191" s="341"/>
      <c r="AP191" s="341"/>
      <c r="AQ191" s="341"/>
      <c r="AR191" s="341"/>
      <c r="AS191" s="341"/>
      <c r="AT191" s="341"/>
      <c r="AU191" s="341"/>
      <c r="AV191" s="341"/>
      <c r="AW191" s="341"/>
    </row>
    <row r="192" spans="6:49" ht="15" customHeight="1">
      <c r="F192" s="405"/>
      <c r="G192" s="309"/>
      <c r="H192" s="309"/>
      <c r="I192" s="3"/>
      <c r="J192" s="342"/>
      <c r="L192" s="336"/>
      <c r="M192" s="277" t="s">
        <v>203</v>
      </c>
      <c r="N192" s="277"/>
      <c r="O192" s="277"/>
      <c r="P192" s="277"/>
      <c r="Q192" s="277"/>
      <c r="R192" s="277"/>
      <c r="S192" s="277"/>
      <c r="T192" s="277"/>
      <c r="U192" s="277"/>
      <c r="V192" s="277"/>
      <c r="W192" s="277"/>
      <c r="X192" s="277"/>
      <c r="Y192" s="277"/>
      <c r="Z192" s="277"/>
      <c r="AA192" s="277"/>
      <c r="AB192" s="277"/>
      <c r="AC192" s="339"/>
      <c r="AD192" s="339"/>
      <c r="AE192" s="339"/>
      <c r="AF192" s="339"/>
      <c r="AG192" s="338"/>
      <c r="AH192" s="269"/>
      <c r="AI192" s="338"/>
      <c r="AJ192" s="344"/>
      <c r="AK192" s="174"/>
      <c r="AL192" s="340"/>
      <c r="AM192" s="341"/>
      <c r="AN192" s="341"/>
      <c r="AO192" s="341"/>
      <c r="AP192" s="341"/>
      <c r="AQ192" s="341"/>
      <c r="AR192" s="341"/>
      <c r="AS192" s="341"/>
      <c r="AT192" s="341"/>
      <c r="AU192" s="341"/>
      <c r="AV192" s="341"/>
      <c r="AW192" s="341"/>
    </row>
    <row r="193" spans="7:46" ht="15" customHeight="1">
      <c r="G193" s="405"/>
      <c r="H193" s="309"/>
      <c r="I193" s="309"/>
      <c r="J193" s="342"/>
      <c r="K193" s="309"/>
      <c r="L193" s="309"/>
      <c r="M193" s="309"/>
      <c r="N193" s="309"/>
      <c r="O193" s="309"/>
      <c r="P193" s="309"/>
      <c r="Q193" s="309"/>
      <c r="R193" s="309"/>
      <c r="S193" s="309"/>
      <c r="T193" s="309"/>
      <c r="U193" s="309"/>
      <c r="V193" s="309"/>
      <c r="W193" s="309"/>
      <c r="X193" s="309"/>
      <c r="Y193" s="309"/>
      <c r="Z193" s="309"/>
      <c r="AA193" s="309"/>
      <c r="AB193" s="309"/>
      <c r="AC193" s="309"/>
      <c r="AD193" s="309"/>
      <c r="AE193" s="309"/>
      <c r="AF193" s="309"/>
      <c r="AG193" s="309"/>
      <c r="AH193" s="309"/>
      <c r="AI193" s="309"/>
      <c r="AJ193" s="309"/>
      <c r="AK193" s="341"/>
      <c r="AL193" s="341"/>
      <c r="AM193" s="341"/>
      <c r="AN193" s="341"/>
      <c r="AO193" s="341"/>
      <c r="AP193" s="341"/>
      <c r="AQ193" s="341"/>
      <c r="AR193" s="341"/>
      <c r="AS193" s="341"/>
      <c r="AT193" s="341"/>
    </row>
    <row r="194" spans="7:46" ht="15" customHeight="1">
      <c r="G194" s="405"/>
      <c r="H194" s="309"/>
      <c r="I194" s="309"/>
      <c r="J194" s="342"/>
      <c r="K194" s="309"/>
      <c r="L194" s="309"/>
      <c r="M194" s="309"/>
      <c r="N194" s="309"/>
      <c r="O194" s="309"/>
      <c r="P194" s="309"/>
      <c r="Q194" s="309"/>
      <c r="R194" s="309"/>
      <c r="S194" s="309"/>
      <c r="T194" s="309"/>
      <c r="U194" s="309"/>
      <c r="V194" s="309"/>
      <c r="W194" s="309"/>
      <c r="X194" s="309"/>
      <c r="Y194" s="309"/>
      <c r="Z194" s="309"/>
      <c r="AA194" s="309"/>
      <c r="AB194" s="309"/>
      <c r="AC194" s="309"/>
      <c r="AD194" s="309"/>
      <c r="AE194" s="309"/>
      <c r="AF194" s="309"/>
      <c r="AG194" s="309"/>
      <c r="AH194" s="309"/>
      <c r="AI194" s="309"/>
      <c r="AJ194" s="309"/>
      <c r="AK194" s="341"/>
      <c r="AL194" s="341"/>
      <c r="AM194" s="341"/>
      <c r="AN194" s="341"/>
      <c r="AO194" s="341"/>
      <c r="AP194" s="341"/>
      <c r="AQ194" s="341"/>
      <c r="AR194" s="341"/>
      <c r="AS194" s="341"/>
      <c r="AT194" s="341"/>
    </row>
    <row r="195" spans="7:29" ht="15" customHeight="1">
      <c r="G195" s="405"/>
      <c r="H195" s="309"/>
      <c r="I195" s="309"/>
      <c r="J195" s="342"/>
      <c r="K195" s="309"/>
      <c r="L195" s="309"/>
      <c r="M195" s="309"/>
      <c r="N195" s="309"/>
      <c r="O195" s="309"/>
      <c r="P195" s="309"/>
      <c r="Q195" s="309"/>
      <c r="R195" s="309"/>
      <c r="S195" s="309"/>
      <c r="T195" s="309"/>
      <c r="U195" s="309"/>
      <c r="V195" s="309"/>
      <c r="W195" s="309"/>
      <c r="X195" s="309"/>
      <c r="Y195" s="309"/>
      <c r="Z195" s="309"/>
      <c r="AA195" s="309"/>
      <c r="AB195" s="309"/>
      <c r="AC195" s="309"/>
    </row>
    <row r="196" spans="7:30" ht="15" customHeight="1">
      <c r="G196" s="405"/>
      <c r="H196" s="309"/>
      <c r="I196" s="309"/>
      <c r="J196" s="342"/>
      <c r="K196" s="309"/>
      <c r="L196" s="309"/>
      <c r="M196" s="309"/>
      <c r="N196" s="309"/>
      <c r="O196" s="309"/>
      <c r="Q196" s="383"/>
      <c r="U196" s="585"/>
      <c r="V196" s="309"/>
      <c r="W196" s="309"/>
      <c r="X196" s="309"/>
      <c r="Y196" s="383"/>
      <c r="Z196" s="309"/>
      <c r="AA196" s="309"/>
      <c r="AB196" s="309"/>
      <c r="AC196" s="586"/>
      <c r="AD196" s="309"/>
    </row>
    <row r="197" spans="7:31" ht="15" customHeight="1">
      <c r="G197" s="405"/>
      <c r="H197" s="309"/>
      <c r="I197" s="309"/>
      <c r="J197" s="342"/>
      <c r="K197" s="309"/>
      <c r="L197" s="309"/>
      <c r="M197" s="309"/>
      <c r="N197" s="309"/>
      <c r="O197" s="309"/>
      <c r="Q197" s="587"/>
      <c r="Y197" s="309"/>
      <c r="Z197" s="309"/>
      <c r="AA197" s="309"/>
      <c r="AB197" s="309"/>
      <c r="AC197" s="309"/>
      <c r="AD197" s="309"/>
      <c r="AE197" s="309"/>
    </row>
    <row r="198" spans="7:31" ht="15" customHeight="1">
      <c r="G198" s="405"/>
      <c r="H198" s="309"/>
      <c r="I198" s="309"/>
      <c r="J198" s="342"/>
      <c r="K198" s="309"/>
      <c r="L198" s="309"/>
      <c r="M198" s="309"/>
      <c r="N198" s="309"/>
      <c r="O198" s="309"/>
      <c r="Q198" s="587"/>
      <c r="Y198" s="309"/>
      <c r="Z198" s="309"/>
      <c r="AA198" s="309"/>
      <c r="AB198" s="309"/>
      <c r="AC198" s="309"/>
      <c r="AD198" s="309"/>
      <c r="AE198" s="309"/>
    </row>
    <row r="199" spans="7:31" ht="15" customHeight="1">
      <c r="G199" s="405"/>
      <c r="H199" s="309"/>
      <c r="I199" s="309"/>
      <c r="J199" s="342"/>
      <c r="K199" s="309"/>
      <c r="L199" s="309"/>
      <c r="M199" s="309"/>
      <c r="N199" s="309"/>
      <c r="O199" s="309"/>
      <c r="P199" s="309"/>
      <c r="Q199" s="587"/>
      <c r="R199" s="309"/>
      <c r="S199" s="309"/>
      <c r="T199" s="309"/>
      <c r="U199" s="309"/>
      <c r="V199" s="309"/>
      <c r="W199" s="309"/>
      <c r="X199" s="309"/>
      <c r="Y199" s="309"/>
      <c r="Z199" s="309"/>
      <c r="AA199" s="309"/>
      <c r="AB199" s="309"/>
      <c r="AC199" s="309"/>
      <c r="AD199" s="309"/>
      <c r="AE199" s="309"/>
    </row>
    <row r="200" spans="7:28" ht="15" customHeight="1">
      <c r="G200" s="405"/>
      <c r="H200" s="309"/>
      <c r="I200" s="309"/>
      <c r="J200" s="342"/>
      <c r="K200" s="309"/>
      <c r="L200" s="309"/>
      <c r="M200" s="309"/>
      <c r="Q200" s="327" t="s">
        <v>34</v>
      </c>
      <c r="R200" s="588"/>
      <c r="S200" s="384">
        <v>1</v>
      </c>
      <c r="T200" s="258"/>
      <c r="U200" s="327" t="s">
        <v>68</v>
      </c>
      <c r="V200" s="381"/>
      <c r="W200" s="384">
        <v>1</v>
      </c>
      <c r="X200" s="589"/>
      <c r="Y200" s="327" t="s">
        <v>68</v>
      </c>
      <c r="Z200" s="387"/>
      <c r="AA200" s="384">
        <v>1</v>
      </c>
      <c r="AB200" s="586"/>
    </row>
    <row r="201" spans="7:28" ht="15" customHeight="1">
      <c r="G201" s="405"/>
      <c r="H201" s="309"/>
      <c r="I201" s="309"/>
      <c r="J201" s="342"/>
      <c r="K201" s="309"/>
      <c r="L201" s="309"/>
      <c r="M201" s="309"/>
      <c r="Q201" s="327"/>
      <c r="R201" s="588"/>
      <c r="S201" s="384"/>
      <c r="T201" s="258"/>
      <c r="U201" s="327"/>
      <c r="V201" s="381"/>
      <c r="W201" s="384"/>
      <c r="X201" s="589"/>
      <c r="Y201" s="327"/>
      <c r="Z201" s="391"/>
      <c r="AA201" s="277"/>
      <c r="AB201" s="490" t="s">
        <v>2055</v>
      </c>
    </row>
    <row r="202" spans="7:28" ht="15" customHeight="1">
      <c r="G202" s="405"/>
      <c r="H202" s="309"/>
      <c r="I202" s="309"/>
      <c r="J202" s="342"/>
      <c r="K202" s="309"/>
      <c r="L202" s="309"/>
      <c r="M202" s="309"/>
      <c r="Q202" s="327"/>
      <c r="R202" s="588"/>
      <c r="S202" s="384"/>
      <c r="T202" s="258"/>
      <c r="U202" s="327"/>
      <c r="V202" s="395"/>
      <c r="W202" s="186"/>
      <c r="X202" s="277" t="s">
        <v>2056</v>
      </c>
      <c r="Y202" s="396"/>
      <c r="Z202" s="396"/>
      <c r="AA202" s="396"/>
      <c r="AB202" s="590"/>
    </row>
    <row r="203" spans="7:28" ht="15" customHeight="1">
      <c r="G203" s="405"/>
      <c r="H203" s="309"/>
      <c r="I203" s="309"/>
      <c r="J203" s="342"/>
      <c r="K203" s="309"/>
      <c r="L203" s="309"/>
      <c r="M203" s="309"/>
      <c r="Q203" s="327"/>
      <c r="R203" s="398"/>
      <c r="S203" s="398"/>
      <c r="T203" s="399"/>
      <c r="U203" s="396"/>
      <c r="V203" s="396"/>
      <c r="W203" s="396"/>
      <c r="X203" s="396"/>
      <c r="Y203" s="396"/>
      <c r="Z203" s="396"/>
      <c r="AA203" s="396"/>
      <c r="AB203" s="590"/>
    </row>
    <row r="205" spans="1:24" s="136" customFormat="1" ht="16.5" customHeight="1">
      <c r="A205" s="375"/>
      <c r="B205" s="375"/>
      <c r="C205" s="286"/>
      <c r="D205" s="363"/>
      <c r="E205" s="591"/>
      <c r="F205" s="592"/>
      <c r="G205" s="592"/>
      <c r="H205" s="593"/>
      <c r="I205" s="593"/>
      <c r="J205" s="593"/>
      <c r="K205" s="593"/>
      <c r="L205" s="593"/>
      <c r="M205" s="593"/>
      <c r="N205" s="593"/>
      <c r="O205" s="593"/>
      <c r="P205" s="593"/>
      <c r="Q205" s="593"/>
      <c r="R205" s="593"/>
      <c r="S205" s="593"/>
      <c r="T205" s="160"/>
      <c r="U205" s="160"/>
      <c r="V205" s="160"/>
      <c r="W205" s="594"/>
      <c r="X205" s="594"/>
    </row>
    <row r="206" s="512" customFormat="1" ht="11.25">
      <c r="A206" s="512" t="s">
        <v>2057</v>
      </c>
    </row>
    <row r="207" ht="11.25"/>
    <row r="208" spans="3:5" s="472" customFormat="1" ht="15" customHeight="1">
      <c r="C208" s="480"/>
      <c r="D208" s="481"/>
      <c r="E208" s="482"/>
    </row>
    <row r="210" s="512" customFormat="1" ht="16.5" customHeight="1">
      <c r="A210" s="512" t="s">
        <v>2058</v>
      </c>
    </row>
    <row r="212" spans="1:24" s="136" customFormat="1" ht="16.5" customHeight="1">
      <c r="A212" s="375"/>
      <c r="B212" s="375"/>
      <c r="C212" s="286"/>
      <c r="D212" s="363"/>
      <c r="E212" s="595">
        <v>1</v>
      </c>
      <c r="F212" s="596"/>
      <c r="G212" s="596"/>
      <c r="H212" s="596"/>
      <c r="I212" s="596"/>
      <c r="J212" s="596"/>
      <c r="K212" s="596"/>
      <c r="L212" s="596"/>
      <c r="M212" s="596"/>
      <c r="N212" s="596"/>
      <c r="O212" s="596"/>
      <c r="P212" s="596"/>
      <c r="Q212" s="596"/>
      <c r="R212" s="597"/>
      <c r="S212" s="597"/>
      <c r="T212" s="597"/>
      <c r="U212" s="598"/>
      <c r="V212" s="598"/>
      <c r="W212" s="598"/>
      <c r="X212" s="599"/>
    </row>
    <row r="214" s="512" customFormat="1" ht="16.5" customHeight="1">
      <c r="A214" s="512" t="s">
        <v>2057</v>
      </c>
    </row>
    <row r="215" spans="7:8" ht="16.5" customHeight="1">
      <c r="G215" s="515"/>
      <c r="H215" s="515"/>
    </row>
    <row r="216" spans="1:24" s="136" customFormat="1" ht="16.5" customHeight="1">
      <c r="A216" s="600"/>
      <c r="B216" s="135"/>
      <c r="C216" s="286"/>
      <c r="D216" s="363"/>
      <c r="E216" s="384" t="s">
        <v>91</v>
      </c>
      <c r="F216" s="596"/>
      <c r="G216" s="596"/>
      <c r="H216" s="596"/>
      <c r="I216" s="596"/>
      <c r="J216" s="597"/>
      <c r="K216" s="597"/>
      <c r="L216" s="597"/>
      <c r="M216" s="598"/>
      <c r="N216" s="598"/>
      <c r="O216" s="598"/>
      <c r="P216" s="599"/>
      <c r="Q216" s="179"/>
      <c r="R216" s="179"/>
      <c r="S216" s="179"/>
      <c r="T216" s="179"/>
      <c r="U216" s="179"/>
      <c r="V216" s="179"/>
      <c r="W216" s="179"/>
      <c r="X216" s="179"/>
    </row>
    <row r="218" s="512" customFormat="1" ht="16.5" customHeight="1">
      <c r="A218" s="512" t="s">
        <v>2059</v>
      </c>
    </row>
    <row r="219" spans="7:8" ht="16.5" customHeight="1">
      <c r="G219" s="515"/>
      <c r="H219" s="515"/>
    </row>
    <row r="220" spans="1:24" s="136" customFormat="1" ht="16.5" customHeight="1">
      <c r="A220" s="600"/>
      <c r="B220" s="135"/>
      <c r="C220" s="286"/>
      <c r="D220" s="363"/>
      <c r="E220" s="384" t="s">
        <v>91</v>
      </c>
      <c r="F220" s="596"/>
      <c r="G220" s="596"/>
      <c r="H220" s="596"/>
      <c r="I220" s="596"/>
      <c r="J220" s="597"/>
      <c r="K220" s="597"/>
      <c r="L220" s="597"/>
      <c r="M220" s="598"/>
      <c r="N220" s="598"/>
      <c r="O220" s="598"/>
      <c r="P220" s="599"/>
      <c r="Q220" s="179"/>
      <c r="R220" s="179"/>
      <c r="S220" s="179"/>
      <c r="T220" s="179"/>
      <c r="U220" s="179"/>
      <c r="V220" s="179"/>
      <c r="W220" s="179"/>
      <c r="X220" s="179"/>
    </row>
    <row r="222" spans="1:3" s="512" customFormat="1" ht="16.5" customHeight="1">
      <c r="A222" s="512" t="s">
        <v>2060</v>
      </c>
      <c r="B222" s="512" t="s">
        <v>2061</v>
      </c>
      <c r="C222" s="512" t="s">
        <v>2062</v>
      </c>
    </row>
    <row r="224" spans="1:9" s="57" customFormat="1" ht="19.5" customHeight="1">
      <c r="A224" s="601"/>
      <c r="B224" s="55"/>
      <c r="C224" s="56"/>
      <c r="D224" s="111"/>
      <c r="F224" s="602" t="s">
        <v>2063</v>
      </c>
      <c r="G224" s="132"/>
      <c r="I224" s="59"/>
    </row>
    <row r="225" spans="1:9" s="57" customFormat="1" ht="22.5">
      <c r="A225" s="601"/>
      <c r="B225" s="125"/>
      <c r="C225" s="56"/>
      <c r="D225" s="126"/>
      <c r="E225" s="127" t="s">
        <v>2064</v>
      </c>
      <c r="F225" s="603"/>
      <c r="G225" s="132"/>
      <c r="I225" s="59"/>
    </row>
    <row r="226" spans="1:9" s="57" customFormat="1" ht="19.5">
      <c r="A226" s="601"/>
      <c r="B226" s="125"/>
      <c r="C226" s="56"/>
      <c r="D226" s="126"/>
      <c r="E226" s="127" t="s">
        <v>2065</v>
      </c>
      <c r="F226" s="603"/>
      <c r="G226" s="132"/>
      <c r="I226" s="59"/>
    </row>
    <row r="227" spans="1:9" s="57" customFormat="1" ht="13.5" customHeight="1">
      <c r="A227" s="55"/>
      <c r="B227" s="55"/>
      <c r="C227" s="56"/>
      <c r="D227" s="79"/>
      <c r="E227" s="86"/>
      <c r="F227" s="604"/>
      <c r="G227" s="111"/>
      <c r="I227" s="59"/>
    </row>
    <row r="228" spans="1:9" s="57" customFormat="1" ht="19.5" customHeight="1">
      <c r="A228" s="601"/>
      <c r="B228" s="55"/>
      <c r="C228" s="56"/>
      <c r="D228" s="111"/>
      <c r="F228" s="602" t="s">
        <v>2066</v>
      </c>
      <c r="G228" s="132"/>
      <c r="I228" s="59"/>
    </row>
    <row r="229" spans="1:9" s="57" customFormat="1" ht="22.5">
      <c r="A229" s="601"/>
      <c r="B229" s="125"/>
      <c r="C229" s="56"/>
      <c r="D229" s="126"/>
      <c r="E229" s="128" t="s">
        <v>74</v>
      </c>
      <c r="F229" s="603"/>
      <c r="G229" s="132"/>
      <c r="I229" s="59"/>
    </row>
    <row r="230" spans="1:9" s="57" customFormat="1" ht="22.5">
      <c r="A230" s="601"/>
      <c r="B230" s="125"/>
      <c r="C230" s="56"/>
      <c r="D230" s="126"/>
      <c r="E230" s="128" t="s">
        <v>2067</v>
      </c>
      <c r="F230" s="603"/>
      <c r="G230" s="132"/>
      <c r="I230" s="59"/>
    </row>
    <row r="231" spans="1:9" s="57" customFormat="1" ht="13.5" customHeight="1">
      <c r="A231" s="55"/>
      <c r="B231" s="55"/>
      <c r="C231" s="56"/>
      <c r="D231" s="79"/>
      <c r="E231" s="86"/>
      <c r="F231" s="604"/>
      <c r="G231" s="111"/>
      <c r="I231" s="59"/>
    </row>
    <row r="232" spans="1:9" s="57" customFormat="1" ht="19.5" customHeight="1">
      <c r="A232" s="601"/>
      <c r="B232" s="55"/>
      <c r="C232" s="56"/>
      <c r="D232" s="111"/>
      <c r="F232" s="602" t="s">
        <v>2068</v>
      </c>
      <c r="G232" s="132"/>
      <c r="I232" s="59"/>
    </row>
    <row r="233" spans="1:9" s="57" customFormat="1" ht="22.5">
      <c r="A233" s="601"/>
      <c r="B233" s="125"/>
      <c r="C233" s="56"/>
      <c r="D233" s="126"/>
      <c r="E233" s="128" t="s">
        <v>74</v>
      </c>
      <c r="F233" s="603"/>
      <c r="G233" s="132"/>
      <c r="I233" s="59"/>
    </row>
    <row r="234" spans="1:9" s="57" customFormat="1" ht="22.5">
      <c r="A234" s="601"/>
      <c r="B234" s="125"/>
      <c r="C234" s="56"/>
      <c r="D234" s="126"/>
      <c r="E234" s="128" t="s">
        <v>2067</v>
      </c>
      <c r="F234" s="603"/>
      <c r="G234" s="132"/>
      <c r="I234" s="59"/>
    </row>
    <row r="235" spans="1:9" s="57" customFormat="1" ht="13.5" customHeight="1">
      <c r="A235" s="55"/>
      <c r="B235" s="55"/>
      <c r="C235" s="56"/>
      <c r="D235" s="79"/>
      <c r="E235" s="86"/>
      <c r="F235" s="604"/>
      <c r="G235" s="111"/>
      <c r="I235" s="59"/>
    </row>
    <row r="236" spans="1:9" s="57" customFormat="1" ht="19.5" customHeight="1">
      <c r="A236" s="601"/>
      <c r="B236" s="55"/>
      <c r="C236" s="56"/>
      <c r="D236" s="111"/>
      <c r="F236" s="602" t="s">
        <v>2069</v>
      </c>
      <c r="G236" s="132"/>
      <c r="I236" s="59"/>
    </row>
    <row r="237" spans="1:9" s="57" customFormat="1" ht="22.5">
      <c r="A237" s="601"/>
      <c r="B237" s="125"/>
      <c r="C237" s="56"/>
      <c r="D237" s="126"/>
      <c r="E237" s="127" t="s">
        <v>74</v>
      </c>
      <c r="F237" s="603"/>
      <c r="G237" s="132"/>
      <c r="I237" s="59"/>
    </row>
    <row r="238" spans="1:9" s="57" customFormat="1" ht="19.5">
      <c r="A238" s="601"/>
      <c r="B238" s="125"/>
      <c r="C238" s="56"/>
      <c r="D238" s="126"/>
      <c r="E238" s="127" t="s">
        <v>76</v>
      </c>
      <c r="F238" s="603"/>
      <c r="G238" s="132"/>
      <c r="I238" s="59"/>
    </row>
    <row r="239" spans="1:9" s="57" customFormat="1" ht="22.5">
      <c r="A239" s="601"/>
      <c r="B239" s="125"/>
      <c r="C239" s="56"/>
      <c r="D239" s="126"/>
      <c r="E239" s="128" t="s">
        <v>2067</v>
      </c>
      <c r="F239" s="603"/>
      <c r="G239" s="132"/>
      <c r="I239" s="59"/>
    </row>
    <row r="240" spans="1:9" s="57" customFormat="1" ht="19.5">
      <c r="A240" s="601"/>
      <c r="B240" s="125"/>
      <c r="C240" s="56"/>
      <c r="D240" s="126"/>
      <c r="E240" s="127" t="s">
        <v>2070</v>
      </c>
      <c r="F240" s="603"/>
      <c r="G240" s="132"/>
      <c r="I240" s="59"/>
    </row>
    <row r="242" s="512" customFormat="1" ht="16.5" customHeight="1">
      <c r="A242" s="512" t="s">
        <v>2071</v>
      </c>
    </row>
    <row r="244" spans="1:13" s="465" customFormat="1" ht="14.25">
      <c r="A244" s="3" t="s">
        <v>93</v>
      </c>
      <c r="B244" s="459"/>
      <c r="C244" s="460"/>
      <c r="D244" s="461"/>
      <c r="E244" s="462"/>
      <c r="F244" s="463"/>
      <c r="G244" s="463"/>
      <c r="H244" s="463"/>
      <c r="I244" s="326"/>
      <c r="J244" s="464"/>
      <c r="K244" s="605"/>
      <c r="M244" s="466" t="e">
        <f>#N/A</f>
        <v>#N/A</v>
      </c>
    </row>
    <row r="247" spans="1:23" s="7" customFormat="1" ht="15">
      <c r="A247" s="512" t="s">
        <v>2072</v>
      </c>
      <c r="B247" s="512"/>
      <c r="C247" s="512"/>
      <c r="D247" s="512"/>
      <c r="E247" s="512"/>
      <c r="F247" s="512"/>
      <c r="G247" s="512"/>
      <c r="H247" s="512"/>
      <c r="I247" s="512"/>
      <c r="J247" s="512"/>
      <c r="K247" s="512"/>
      <c r="L247" s="512"/>
      <c r="M247" s="512"/>
      <c r="N247" s="512"/>
      <c r="O247" s="512"/>
      <c r="P247" s="512"/>
      <c r="Q247" s="512"/>
      <c r="R247" s="512"/>
      <c r="S247" s="512"/>
      <c r="T247" s="512"/>
      <c r="U247" s="606"/>
      <c r="V247" s="512"/>
      <c r="W247" s="512"/>
    </row>
    <row r="248" spans="4:21" s="7" customFormat="1" ht="15">
      <c r="D248" s="607"/>
      <c r="E248" s="607"/>
      <c r="F248" s="607"/>
      <c r="G248" s="607"/>
      <c r="H248" s="607"/>
      <c r="I248" s="607"/>
      <c r="J248" s="607"/>
      <c r="K248" s="607"/>
      <c r="L248" s="607"/>
      <c r="U248" s="608"/>
    </row>
    <row r="249" spans="1:83" s="191" customFormat="1" ht="15" customHeight="1">
      <c r="A249" s="179"/>
      <c r="B249" s="135" t="s">
        <v>102</v>
      </c>
      <c r="C249" s="609"/>
      <c r="D249" s="163">
        <v>1</v>
      </c>
      <c r="E249" s="323"/>
      <c r="F249" s="182"/>
      <c r="G249" s="163">
        <v>0</v>
      </c>
      <c r="H249" s="183"/>
      <c r="I249" s="184"/>
      <c r="J249" s="185" t="s">
        <v>104</v>
      </c>
      <c r="K249" s="186"/>
      <c r="L249" s="187"/>
      <c r="M249" s="138" t="e">
        <f>mergeValue()</f>
        <v>#NAME?</v>
      </c>
      <c r="N249" s="141"/>
      <c r="O249" s="141"/>
      <c r="P249" s="138" t="e">
        <f>#N/A</f>
        <v>#N/A</v>
      </c>
      <c r="Q249" s="141"/>
      <c r="R249" s="138">
        <f>K249&amp;"("&amp;L249&amp;")"</f>
        <v>0</v>
      </c>
      <c r="S249" s="135"/>
      <c r="T249" s="135"/>
      <c r="U249" s="188"/>
      <c r="V249" s="135"/>
      <c r="W249" s="135"/>
      <c r="X249" s="135"/>
      <c r="Y249" s="189"/>
      <c r="Z249" s="189"/>
      <c r="AA249" s="190"/>
      <c r="AB249" s="190"/>
      <c r="AC249" s="190"/>
      <c r="AD249" s="190"/>
      <c r="AE249" s="190"/>
      <c r="AF249" s="190"/>
      <c r="AG249" s="190"/>
      <c r="AH249" s="190"/>
      <c r="AI249" s="190"/>
      <c r="AJ249" s="190"/>
      <c r="AK249" s="190"/>
      <c r="AL249" s="190"/>
      <c r="AM249" s="190"/>
      <c r="AN249" s="190"/>
      <c r="AO249" s="190"/>
      <c r="AP249" s="190"/>
      <c r="AQ249" s="190"/>
      <c r="AR249" s="190"/>
      <c r="AS249" s="190"/>
      <c r="AT249" s="190"/>
      <c r="AU249" s="190"/>
      <c r="AV249" s="190"/>
      <c r="AW249" s="190"/>
      <c r="AX249" s="190"/>
      <c r="AY249" s="190"/>
      <c r="AZ249" s="190"/>
      <c r="BA249" s="190"/>
      <c r="BB249" s="190"/>
      <c r="BC249" s="190"/>
      <c r="BD249" s="190"/>
      <c r="BE249" s="190"/>
      <c r="BF249" s="190"/>
      <c r="BG249" s="190"/>
      <c r="BH249" s="190"/>
      <c r="BI249" s="190"/>
      <c r="BJ249" s="190"/>
      <c r="BK249" s="190"/>
      <c r="BL249" s="190"/>
      <c r="BM249" s="190"/>
      <c r="BN249" s="190"/>
      <c r="BO249" s="190"/>
      <c r="BP249" s="190"/>
      <c r="BQ249" s="190"/>
      <c r="BR249" s="190"/>
      <c r="BS249" s="190"/>
      <c r="BT249" s="190"/>
      <c r="BU249" s="190"/>
      <c r="BV249" s="189"/>
      <c r="BW249" s="189"/>
      <c r="BX249" s="189"/>
      <c r="BY249" s="189"/>
      <c r="BZ249" s="189"/>
      <c r="CA249" s="189"/>
      <c r="CB249" s="189"/>
      <c r="CC249" s="189"/>
      <c r="CD249" s="189"/>
      <c r="CE249" s="189"/>
    </row>
    <row r="250" spans="1:83" s="191" customFormat="1" ht="15" customHeight="1">
      <c r="A250" s="179"/>
      <c r="B250" s="179"/>
      <c r="C250" s="609"/>
      <c r="D250" s="163"/>
      <c r="E250" s="323"/>
      <c r="F250" s="184"/>
      <c r="G250" s="610"/>
      <c r="H250" s="186" t="s">
        <v>172</v>
      </c>
      <c r="I250" s="610"/>
      <c r="J250" s="610"/>
      <c r="K250" s="611"/>
      <c r="L250" s="187"/>
      <c r="M250" s="141"/>
      <c r="N250" s="141"/>
      <c r="O250" s="141"/>
      <c r="P250" s="141"/>
      <c r="Q250" s="138"/>
      <c r="R250" s="141"/>
      <c r="S250" s="135"/>
      <c r="T250" s="135"/>
      <c r="U250" s="188"/>
      <c r="V250" s="135"/>
      <c r="W250" s="135"/>
      <c r="X250" s="135"/>
      <c r="Y250" s="189"/>
      <c r="Z250" s="189"/>
      <c r="AA250" s="190"/>
      <c r="AB250" s="190"/>
      <c r="AC250" s="190"/>
      <c r="AD250" s="190"/>
      <c r="AE250" s="190"/>
      <c r="AF250" s="190"/>
      <c r="AG250" s="190"/>
      <c r="AH250" s="190"/>
      <c r="AI250" s="190"/>
      <c r="AJ250" s="190"/>
      <c r="AK250" s="190"/>
      <c r="AL250" s="190"/>
      <c r="AM250" s="190"/>
      <c r="AN250" s="190"/>
      <c r="AO250" s="190"/>
      <c r="AP250" s="190"/>
      <c r="AQ250" s="190"/>
      <c r="AR250" s="190"/>
      <c r="AS250" s="190"/>
      <c r="AT250" s="190"/>
      <c r="AU250" s="190"/>
      <c r="AV250" s="190"/>
      <c r="AW250" s="190"/>
      <c r="AX250" s="190"/>
      <c r="AY250" s="190"/>
      <c r="AZ250" s="190"/>
      <c r="BA250" s="190"/>
      <c r="BB250" s="190"/>
      <c r="BC250" s="190"/>
      <c r="BD250" s="190"/>
      <c r="BE250" s="190"/>
      <c r="BF250" s="190"/>
      <c r="BG250" s="190"/>
      <c r="BH250" s="190"/>
      <c r="BI250" s="190"/>
      <c r="BJ250" s="190"/>
      <c r="BK250" s="190"/>
      <c r="BL250" s="190"/>
      <c r="BM250" s="190"/>
      <c r="BN250" s="190"/>
      <c r="BO250" s="190"/>
      <c r="BP250" s="190"/>
      <c r="BQ250" s="190"/>
      <c r="BR250" s="190"/>
      <c r="BS250" s="190"/>
      <c r="BT250" s="190"/>
      <c r="BU250" s="190"/>
      <c r="BV250" s="189"/>
      <c r="BW250" s="189"/>
      <c r="BX250" s="189"/>
      <c r="BY250" s="189"/>
      <c r="BZ250" s="189"/>
      <c r="CA250" s="189"/>
      <c r="CB250" s="189"/>
      <c r="CC250" s="189"/>
      <c r="CD250" s="189"/>
      <c r="CE250" s="189"/>
    </row>
    <row r="251" spans="17:21" s="7" customFormat="1" ht="15">
      <c r="Q251" s="612"/>
      <c r="U251" s="608"/>
    </row>
    <row r="252" spans="1:23" s="7" customFormat="1" ht="15">
      <c r="A252" s="512" t="s">
        <v>2073</v>
      </c>
      <c r="B252" s="512"/>
      <c r="C252" s="512"/>
      <c r="D252" s="512"/>
      <c r="E252" s="512"/>
      <c r="F252" s="512"/>
      <c r="G252" s="512"/>
      <c r="H252" s="512"/>
      <c r="I252" s="512"/>
      <c r="J252" s="512"/>
      <c r="K252" s="512"/>
      <c r="L252" s="512"/>
      <c r="M252" s="512"/>
      <c r="N252" s="512"/>
      <c r="O252" s="512"/>
      <c r="P252" s="512"/>
      <c r="Q252" s="613"/>
      <c r="R252" s="512"/>
      <c r="S252" s="512"/>
      <c r="T252" s="512"/>
      <c r="U252" s="606"/>
      <c r="V252" s="512"/>
      <c r="W252" s="512"/>
    </row>
    <row r="253" spans="6:21" s="7" customFormat="1" ht="15">
      <c r="F253" s="607"/>
      <c r="G253" s="607"/>
      <c r="H253" s="607"/>
      <c r="I253" s="607"/>
      <c r="J253" s="607"/>
      <c r="K253" s="607"/>
      <c r="L253" s="607"/>
      <c r="Q253" s="612"/>
      <c r="U253" s="608"/>
    </row>
    <row r="254" spans="1:83" s="191" customFormat="1" ht="15" customHeight="1">
      <c r="A254" s="179"/>
      <c r="B254" s="135" t="s">
        <v>102</v>
      </c>
      <c r="C254" s="614"/>
      <c r="D254" s="167"/>
      <c r="E254" s="615"/>
      <c r="F254" s="182"/>
      <c r="G254" s="163">
        <v>0</v>
      </c>
      <c r="H254" s="193"/>
      <c r="I254" s="184"/>
      <c r="J254" s="185" t="s">
        <v>104</v>
      </c>
      <c r="K254" s="186"/>
      <c r="L254" s="187"/>
      <c r="M254" s="138" t="e">
        <f>mergeValue()</f>
        <v>#NAME?</v>
      </c>
      <c r="N254" s="141"/>
      <c r="O254" s="141"/>
      <c r="P254" s="141"/>
      <c r="Q254" s="141"/>
      <c r="R254" s="138">
        <f>K254&amp;"("&amp;L254&amp;")"</f>
        <v>0</v>
      </c>
      <c r="S254" s="135"/>
      <c r="T254" s="135"/>
      <c r="U254" s="188"/>
      <c r="V254" s="135"/>
      <c r="W254" s="135"/>
      <c r="X254" s="135"/>
      <c r="Y254" s="189"/>
      <c r="Z254" s="189"/>
      <c r="AA254" s="190"/>
      <c r="AB254" s="190"/>
      <c r="AC254" s="190"/>
      <c r="AD254" s="190"/>
      <c r="AE254" s="190"/>
      <c r="AF254" s="190"/>
      <c r="AG254" s="190"/>
      <c r="AH254" s="190"/>
      <c r="AI254" s="190"/>
      <c r="AJ254" s="190"/>
      <c r="AK254" s="190"/>
      <c r="AL254" s="190"/>
      <c r="AM254" s="190"/>
      <c r="AN254" s="190"/>
      <c r="AO254" s="190"/>
      <c r="AP254" s="190"/>
      <c r="AQ254" s="190"/>
      <c r="AR254" s="190"/>
      <c r="AS254" s="190"/>
      <c r="AT254" s="190"/>
      <c r="AU254" s="190"/>
      <c r="AV254" s="190"/>
      <c r="AW254" s="190"/>
      <c r="AX254" s="190"/>
      <c r="AY254" s="190"/>
      <c r="AZ254" s="190"/>
      <c r="BA254" s="190"/>
      <c r="BB254" s="190"/>
      <c r="BC254" s="190"/>
      <c r="BD254" s="190"/>
      <c r="BE254" s="190"/>
      <c r="BF254" s="190"/>
      <c r="BG254" s="190"/>
      <c r="BH254" s="190"/>
      <c r="BI254" s="190"/>
      <c r="BJ254" s="190"/>
      <c r="BK254" s="190"/>
      <c r="BL254" s="190"/>
      <c r="BM254" s="190"/>
      <c r="BN254" s="190"/>
      <c r="BO254" s="190"/>
      <c r="BP254" s="190"/>
      <c r="BQ254" s="190"/>
      <c r="BR254" s="190"/>
      <c r="BS254" s="190"/>
      <c r="BT254" s="190"/>
      <c r="BU254" s="190"/>
      <c r="BV254" s="189"/>
      <c r="BW254" s="189"/>
      <c r="BX254" s="189"/>
      <c r="BY254" s="189"/>
      <c r="BZ254" s="189"/>
      <c r="CA254" s="189"/>
      <c r="CB254" s="189"/>
      <c r="CC254" s="189"/>
      <c r="CD254" s="189"/>
      <c r="CE254" s="189"/>
    </row>
    <row r="255" spans="1:83" s="191" customFormat="1" ht="15" customHeight="1">
      <c r="A255" s="179"/>
      <c r="B255" s="179"/>
      <c r="C255" s="614"/>
      <c r="D255" s="167"/>
      <c r="E255" s="615"/>
      <c r="F255" s="182"/>
      <c r="G255" s="163"/>
      <c r="H255" s="193"/>
      <c r="I255" s="610"/>
      <c r="J255" s="610"/>
      <c r="K255" s="186" t="s">
        <v>171</v>
      </c>
      <c r="L255" s="187"/>
      <c r="M255" s="141"/>
      <c r="N255" s="141"/>
      <c r="O255" s="141"/>
      <c r="P255" s="141"/>
      <c r="Q255" s="138"/>
      <c r="R255" s="141"/>
      <c r="S255" s="135"/>
      <c r="T255" s="135"/>
      <c r="U255" s="188"/>
      <c r="V255" s="135"/>
      <c r="W255" s="135"/>
      <c r="X255" s="135"/>
      <c r="Y255" s="189"/>
      <c r="Z255" s="189"/>
      <c r="AA255" s="190"/>
      <c r="AB255" s="190"/>
      <c r="AC255" s="190"/>
      <c r="AD255" s="190"/>
      <c r="AE255" s="190"/>
      <c r="AF255" s="190"/>
      <c r="AG255" s="190"/>
      <c r="AH255" s="190"/>
      <c r="AI255" s="190"/>
      <c r="AJ255" s="190"/>
      <c r="AK255" s="190"/>
      <c r="AL255" s="190"/>
      <c r="AM255" s="190"/>
      <c r="AN255" s="190"/>
      <c r="AO255" s="190"/>
      <c r="AP255" s="190"/>
      <c r="AQ255" s="190"/>
      <c r="AR255" s="190"/>
      <c r="AS255" s="190"/>
      <c r="AT255" s="190"/>
      <c r="AU255" s="190"/>
      <c r="AV255" s="190"/>
      <c r="AW255" s="190"/>
      <c r="AX255" s="190"/>
      <c r="AY255" s="190"/>
      <c r="AZ255" s="190"/>
      <c r="BA255" s="190"/>
      <c r="BB255" s="190"/>
      <c r="BC255" s="190"/>
      <c r="BD255" s="190"/>
      <c r="BE255" s="190"/>
      <c r="BF255" s="190"/>
      <c r="BG255" s="190"/>
      <c r="BH255" s="190"/>
      <c r="BI255" s="190"/>
      <c r="BJ255" s="190"/>
      <c r="BK255" s="190"/>
      <c r="BL255" s="190"/>
      <c r="BM255" s="190"/>
      <c r="BN255" s="190"/>
      <c r="BO255" s="190"/>
      <c r="BP255" s="190"/>
      <c r="BQ255" s="190"/>
      <c r="BR255" s="190"/>
      <c r="BS255" s="190"/>
      <c r="BT255" s="190"/>
      <c r="BU255" s="190"/>
      <c r="BV255" s="189"/>
      <c r="BW255" s="189"/>
      <c r="BX255" s="189"/>
      <c r="BY255" s="189"/>
      <c r="BZ255" s="189"/>
      <c r="CA255" s="189"/>
      <c r="CB255" s="189"/>
      <c r="CC255" s="189"/>
      <c r="CD255" s="189"/>
      <c r="CE255" s="189"/>
    </row>
    <row r="256" spans="17:21" s="7" customFormat="1" ht="15">
      <c r="Q256" s="612"/>
      <c r="U256" s="608"/>
    </row>
    <row r="257" spans="1:23" s="7" customFormat="1" ht="15">
      <c r="A257" s="512" t="s">
        <v>2074</v>
      </c>
      <c r="B257" s="512"/>
      <c r="C257" s="512"/>
      <c r="D257" s="512"/>
      <c r="E257" s="512"/>
      <c r="F257" s="512"/>
      <c r="G257" s="512"/>
      <c r="H257" s="512"/>
      <c r="I257" s="512"/>
      <c r="J257" s="512"/>
      <c r="K257" s="512"/>
      <c r="L257" s="512"/>
      <c r="M257" s="512"/>
      <c r="N257" s="512"/>
      <c r="O257" s="512"/>
      <c r="P257" s="512"/>
      <c r="Q257" s="613"/>
      <c r="R257" s="512"/>
      <c r="S257" s="512"/>
      <c r="T257" s="512"/>
      <c r="U257" s="606"/>
      <c r="V257" s="512"/>
      <c r="W257" s="512"/>
    </row>
    <row r="258" spans="17:21" s="7" customFormat="1" ht="15">
      <c r="Q258" s="612"/>
      <c r="U258" s="608"/>
    </row>
    <row r="259" spans="1:83" s="191" customFormat="1" ht="15" customHeight="1">
      <c r="A259" s="179"/>
      <c r="B259" s="135" t="s">
        <v>102</v>
      </c>
      <c r="C259" s="614"/>
      <c r="D259" s="7"/>
      <c r="E259" s="616"/>
      <c r="F259" s="7"/>
      <c r="G259" s="7"/>
      <c r="H259" s="7"/>
      <c r="I259" s="230"/>
      <c r="J259" s="163">
        <v>0</v>
      </c>
      <c r="K259" s="193"/>
      <c r="L259" s="195"/>
      <c r="M259" s="138" t="e">
        <f>mergeValue()</f>
        <v>#NAME?</v>
      </c>
      <c r="N259" s="141"/>
      <c r="O259" s="141"/>
      <c r="P259" s="141"/>
      <c r="Q259" s="141"/>
      <c r="R259" s="138">
        <f>K259&amp;" ("&amp;L259&amp;")"</f>
        <v>0</v>
      </c>
      <c r="S259" s="135"/>
      <c r="T259" s="135"/>
      <c r="U259" s="188"/>
      <c r="V259" s="135"/>
      <c r="W259" s="135"/>
      <c r="X259" s="135"/>
      <c r="Y259" s="189"/>
      <c r="Z259" s="189"/>
      <c r="AA259" s="190"/>
      <c r="AB259" s="190"/>
      <c r="AC259" s="190"/>
      <c r="AD259" s="190"/>
      <c r="AE259" s="190"/>
      <c r="AF259" s="190"/>
      <c r="AG259" s="190"/>
      <c r="AH259" s="190"/>
      <c r="AI259" s="190"/>
      <c r="AJ259" s="190"/>
      <c r="AK259" s="190"/>
      <c r="AL259" s="190"/>
      <c r="AM259" s="190"/>
      <c r="AN259" s="190"/>
      <c r="AO259" s="190"/>
      <c r="AP259" s="190"/>
      <c r="AQ259" s="190"/>
      <c r="AR259" s="190"/>
      <c r="AS259" s="190"/>
      <c r="AT259" s="190"/>
      <c r="AU259" s="190"/>
      <c r="AV259" s="190"/>
      <c r="AW259" s="190"/>
      <c r="AX259" s="190"/>
      <c r="AY259" s="190"/>
      <c r="AZ259" s="190"/>
      <c r="BA259" s="190"/>
      <c r="BB259" s="190"/>
      <c r="BC259" s="190"/>
      <c r="BD259" s="190"/>
      <c r="BE259" s="190"/>
      <c r="BF259" s="190"/>
      <c r="BG259" s="190"/>
      <c r="BH259" s="190"/>
      <c r="BI259" s="190"/>
      <c r="BJ259" s="190"/>
      <c r="BK259" s="190"/>
      <c r="BL259" s="190"/>
      <c r="BM259" s="190"/>
      <c r="BN259" s="190"/>
      <c r="BO259" s="190"/>
      <c r="BP259" s="190"/>
      <c r="BQ259" s="190"/>
      <c r="BR259" s="190"/>
      <c r="BS259" s="190"/>
      <c r="BT259" s="190"/>
      <c r="BU259" s="190"/>
      <c r="BV259" s="189"/>
      <c r="BW259" s="189"/>
      <c r="BX259" s="189"/>
      <c r="BY259" s="189"/>
      <c r="BZ259" s="189"/>
      <c r="CA259" s="189"/>
      <c r="CB259" s="189"/>
      <c r="CC259" s="189"/>
      <c r="CD259" s="189"/>
      <c r="CE259" s="189"/>
    </row>
    <row r="261" ht="11.25"/>
    <row r="262" s="512" customFormat="1" ht="11.25">
      <c r="A262" s="512" t="s">
        <v>2075</v>
      </c>
    </row>
    <row r="263" ht="11.25"/>
    <row r="264" spans="1:10" s="136" customFormat="1" ht="19.5" customHeight="1">
      <c r="A264" s="600"/>
      <c r="B264" s="135"/>
      <c r="C264" s="286"/>
      <c r="D264" s="427"/>
      <c r="E264" s="617"/>
      <c r="F264" s="618"/>
      <c r="G264" s="388"/>
      <c r="I264" s="138"/>
      <c r="J264" s="138"/>
    </row>
    <row r="265" ht="11.25"/>
    <row r="266" ht="11.25"/>
    <row r="267" s="512" customFormat="1" ht="11.25">
      <c r="A267" s="512" t="s">
        <v>2076</v>
      </c>
    </row>
    <row r="268" ht="11.25"/>
    <row r="269" spans="1:12" s="136" customFormat="1" ht="19.5" customHeight="1">
      <c r="A269" s="426"/>
      <c r="B269" s="135"/>
      <c r="C269" s="286"/>
      <c r="D269" s="427"/>
      <c r="E269" s="442"/>
      <c r="F269" s="429" t="s">
        <v>164</v>
      </c>
      <c r="G269" s="429" t="s">
        <v>164</v>
      </c>
      <c r="H269" s="464"/>
      <c r="I269" s="138"/>
      <c r="K269" s="138"/>
      <c r="L269" s="138"/>
    </row>
    <row r="270" ht="11.25"/>
    <row r="271" ht="11.25"/>
    <row r="272" s="512" customFormat="1" ht="11.25">
      <c r="A272" s="512" t="s">
        <v>2077</v>
      </c>
    </row>
    <row r="273" ht="11.25"/>
    <row r="274" spans="1:12" s="136" customFormat="1" ht="19.5" customHeight="1">
      <c r="A274" s="426"/>
      <c r="B274" s="135"/>
      <c r="C274" s="286"/>
      <c r="D274" s="427"/>
      <c r="E274" s="442"/>
      <c r="F274" s="429" t="s">
        <v>164</v>
      </c>
      <c r="G274" s="440"/>
      <c r="H274" s="429" t="s">
        <v>164</v>
      </c>
      <c r="I274" s="138"/>
      <c r="K274" s="138"/>
      <c r="L274" s="138"/>
    </row>
    <row r="275" ht="11.25"/>
    <row r="276" ht="11.25"/>
    <row r="277" s="512" customFormat="1" ht="11.25">
      <c r="A277" s="512" t="s">
        <v>2078</v>
      </c>
    </row>
    <row r="278" ht="11.25"/>
    <row r="279" spans="1:12" s="136" customFormat="1" ht="19.5" customHeight="1">
      <c r="A279" s="426"/>
      <c r="B279" s="135"/>
      <c r="C279" s="286"/>
      <c r="D279" s="427"/>
      <c r="E279" s="448">
        <f>E278</f>
        <v>0</v>
      </c>
      <c r="F279" s="429" t="s">
        <v>164</v>
      </c>
      <c r="G279" s="440"/>
      <c r="H279" s="429" t="s">
        <v>164</v>
      </c>
      <c r="I279" s="138"/>
      <c r="K279" s="138"/>
      <c r="L279" s="138"/>
    </row>
    <row r="280" spans="1:12" s="136" customFormat="1" ht="14.25">
      <c r="A280" s="426"/>
      <c r="B280" s="135"/>
      <c r="C280" s="286"/>
      <c r="D280" s="619"/>
      <c r="E280" s="620"/>
      <c r="F280" s="621"/>
      <c r="G280" s="2"/>
      <c r="H280" s="621"/>
      <c r="I280" s="138"/>
      <c r="K280" s="138"/>
      <c r="L280" s="138"/>
    </row>
    <row r="282" s="512" customFormat="1" ht="11.25">
      <c r="A282" s="512" t="s">
        <v>2079</v>
      </c>
    </row>
    <row r="283" ht="11.25"/>
    <row r="284" spans="1:12" s="136" customFormat="1" ht="19.5" customHeight="1">
      <c r="A284" s="426"/>
      <c r="B284" s="135"/>
      <c r="C284" s="286"/>
      <c r="D284" s="427"/>
      <c r="E284" s="448">
        <f>E283</f>
        <v>0</v>
      </c>
      <c r="F284" s="429" t="s">
        <v>164</v>
      </c>
      <c r="G284" s="447"/>
      <c r="H284" s="429" t="s">
        <v>164</v>
      </c>
      <c r="I284" s="138"/>
      <c r="K284" s="138"/>
      <c r="L284" s="138"/>
    </row>
    <row r="287" s="512" customFormat="1" ht="16.5" customHeight="1">
      <c r="A287" s="512" t="s">
        <v>2080</v>
      </c>
    </row>
    <row r="289" spans="1:20" s="251" customFormat="1" ht="409.5">
      <c r="A289" s="263">
        <v>1</v>
      </c>
      <c r="B289" s="250"/>
      <c r="C289" s="250"/>
      <c r="D289" s="250"/>
      <c r="F289" s="258" t="e">
        <f>"2."&amp;mergeValue()</f>
        <v>#NAME?</v>
      </c>
      <c r="G289" s="259" t="s">
        <v>159</v>
      </c>
      <c r="H289" s="260"/>
      <c r="I289" s="261" t="s">
        <v>160</v>
      </c>
      <c r="J289" s="262"/>
      <c r="K289" s="250"/>
      <c r="L289" s="250"/>
      <c r="M289" s="250"/>
      <c r="N289" s="250"/>
      <c r="O289" s="250"/>
      <c r="P289" s="250"/>
      <c r="Q289" s="250"/>
      <c r="R289" s="250"/>
      <c r="S289" s="250"/>
      <c r="T289" s="250"/>
    </row>
    <row r="290" spans="1:20" s="251" customFormat="1" ht="90">
      <c r="A290" s="263"/>
      <c r="B290" s="250"/>
      <c r="C290" s="250"/>
      <c r="D290" s="250"/>
      <c r="F290" s="258" t="e">
        <f>"3."&amp;mergeValue()</f>
        <v>#NAME?</v>
      </c>
      <c r="G290" s="259" t="s">
        <v>161</v>
      </c>
      <c r="H290" s="260"/>
      <c r="I290" s="261" t="s">
        <v>162</v>
      </c>
      <c r="J290" s="262"/>
      <c r="K290" s="250"/>
      <c r="L290" s="250"/>
      <c r="M290" s="250"/>
      <c r="N290" s="250"/>
      <c r="O290" s="250"/>
      <c r="P290" s="250"/>
      <c r="Q290" s="250"/>
      <c r="R290" s="250"/>
      <c r="S290" s="250"/>
      <c r="T290" s="250"/>
    </row>
    <row r="291" spans="1:20" s="251" customFormat="1" ht="45">
      <c r="A291" s="263"/>
      <c r="B291" s="250"/>
      <c r="C291" s="250"/>
      <c r="D291" s="250"/>
      <c r="F291" s="258" t="e">
        <f>"4."&amp;mergeValue()</f>
        <v>#NAME?</v>
      </c>
      <c r="G291" s="259" t="s">
        <v>163</v>
      </c>
      <c r="H291" s="254" t="s">
        <v>164</v>
      </c>
      <c r="I291" s="261"/>
      <c r="J291" s="262"/>
      <c r="K291" s="250"/>
      <c r="L291" s="250"/>
      <c r="M291" s="250"/>
      <c r="N291" s="250"/>
      <c r="O291" s="250"/>
      <c r="P291" s="250"/>
      <c r="Q291" s="250"/>
      <c r="R291" s="250"/>
      <c r="S291" s="250"/>
      <c r="T291" s="250"/>
    </row>
    <row r="292" spans="1:20" s="251" customFormat="1" ht="101.25">
      <c r="A292" s="263"/>
      <c r="B292" s="263">
        <v>1</v>
      </c>
      <c r="C292" s="263"/>
      <c r="D292" s="263"/>
      <c r="F292" s="258" t="e">
        <f>"4."&amp;mergeValue()&amp;"."&amp;mergeValue()</f>
        <v>#NAME?</v>
      </c>
      <c r="G292" s="264" t="s">
        <v>165</v>
      </c>
      <c r="H292" s="260" t="e">
        <f>#N/A</f>
        <v>#N/A</v>
      </c>
      <c r="I292" s="261" t="s">
        <v>166</v>
      </c>
      <c r="J292" s="262"/>
      <c r="K292" s="250"/>
      <c r="L292" s="250"/>
      <c r="M292" s="250"/>
      <c r="N292" s="250"/>
      <c r="O292" s="250"/>
      <c r="P292" s="250"/>
      <c r="Q292" s="250"/>
      <c r="R292" s="250"/>
      <c r="S292" s="250"/>
      <c r="T292" s="250"/>
    </row>
    <row r="293" spans="1:20" s="251" customFormat="1" ht="191.25">
      <c r="A293" s="263"/>
      <c r="B293" s="263"/>
      <c r="C293" s="263">
        <v>1</v>
      </c>
      <c r="D293" s="263"/>
      <c r="F293" s="258" t="e">
        <f>"4."&amp;mergeValue()&amp;"."&amp;mergeValue()&amp;"."&amp;mergeValue()</f>
        <v>#NAME?</v>
      </c>
      <c r="G293" s="265" t="s">
        <v>167</v>
      </c>
      <c r="H293" s="260"/>
      <c r="I293" s="261" t="s">
        <v>168</v>
      </c>
      <c r="J293" s="262"/>
      <c r="K293" s="250"/>
      <c r="L293" s="250"/>
      <c r="M293" s="250"/>
      <c r="N293" s="250"/>
      <c r="O293" s="250"/>
      <c r="P293" s="250"/>
      <c r="Q293" s="250"/>
      <c r="R293" s="250"/>
      <c r="S293" s="250"/>
      <c r="T293" s="250"/>
    </row>
    <row r="294" spans="1:20" s="251" customFormat="1" ht="33.75" customHeight="1">
      <c r="A294" s="263"/>
      <c r="B294" s="263"/>
      <c r="C294" s="263"/>
      <c r="D294" s="263">
        <v>1</v>
      </c>
      <c r="F294" s="258" t="e">
        <f>"4."&amp;mergeValue()&amp;"."&amp;mergeValue()&amp;"."&amp;mergeValue()&amp;"."&amp;mergeValue()</f>
        <v>#NAME?</v>
      </c>
      <c r="G294" s="266" t="s">
        <v>169</v>
      </c>
      <c r="H294" s="260"/>
      <c r="I294" s="267" t="s">
        <v>170</v>
      </c>
      <c r="J294" s="262"/>
      <c r="K294" s="250"/>
      <c r="L294" s="250"/>
      <c r="M294" s="250"/>
      <c r="N294" s="250"/>
      <c r="O294" s="250"/>
      <c r="P294" s="250"/>
      <c r="Q294" s="250"/>
      <c r="R294" s="250"/>
      <c r="S294" s="250"/>
      <c r="T294" s="250"/>
    </row>
    <row r="295" spans="1:20" s="251" customFormat="1" ht="18.75">
      <c r="A295" s="263"/>
      <c r="B295" s="263"/>
      <c r="C295" s="263"/>
      <c r="D295" s="263"/>
      <c r="F295" s="622"/>
      <c r="G295" s="623" t="s">
        <v>171</v>
      </c>
      <c r="H295" s="624"/>
      <c r="I295" s="267"/>
      <c r="J295" s="262"/>
      <c r="K295" s="250"/>
      <c r="L295" s="250"/>
      <c r="M295" s="250"/>
      <c r="N295" s="250"/>
      <c r="O295" s="250"/>
      <c r="P295" s="250"/>
      <c r="Q295" s="250"/>
      <c r="R295" s="250"/>
      <c r="S295" s="250"/>
      <c r="T295" s="250"/>
    </row>
    <row r="296" spans="1:20" s="251" customFormat="1" ht="18.75">
      <c r="A296" s="263"/>
      <c r="B296" s="263"/>
      <c r="C296" s="263"/>
      <c r="D296" s="263"/>
      <c r="F296" s="268"/>
      <c r="G296" s="344" t="s">
        <v>172</v>
      </c>
      <c r="H296" s="275"/>
      <c r="I296" s="276"/>
      <c r="J296" s="262"/>
      <c r="K296" s="250"/>
      <c r="L296" s="250"/>
      <c r="M296" s="250"/>
      <c r="N296" s="250"/>
      <c r="O296" s="250"/>
      <c r="P296" s="250"/>
      <c r="Q296" s="250"/>
      <c r="R296" s="250"/>
      <c r="S296" s="250"/>
      <c r="T296" s="250"/>
    </row>
    <row r="297" spans="1:20" s="251" customFormat="1" ht="18.75">
      <c r="A297" s="263"/>
      <c r="B297" s="250"/>
      <c r="C297" s="250"/>
      <c r="D297" s="250"/>
      <c r="F297" s="268"/>
      <c r="G297" s="186" t="s">
        <v>173</v>
      </c>
      <c r="H297" s="275"/>
      <c r="I297" s="276"/>
      <c r="J297" s="262"/>
      <c r="K297" s="250"/>
      <c r="L297" s="250"/>
      <c r="M297" s="250"/>
      <c r="N297" s="250"/>
      <c r="O297" s="250"/>
      <c r="P297" s="250"/>
      <c r="Q297" s="250"/>
      <c r="R297" s="250"/>
      <c r="S297" s="250"/>
      <c r="T297" s="250"/>
    </row>
    <row r="298" spans="1:20" s="251" customFormat="1" ht="18.75">
      <c r="A298" s="250"/>
      <c r="B298" s="250"/>
      <c r="C298" s="250"/>
      <c r="D298" s="250"/>
      <c r="F298" s="268"/>
      <c r="G298" s="277" t="s">
        <v>174</v>
      </c>
      <c r="H298" s="275"/>
      <c r="I298" s="276"/>
      <c r="J298" s="262"/>
      <c r="K298" s="250"/>
      <c r="L298" s="250"/>
      <c r="M298" s="250"/>
      <c r="N298" s="250"/>
      <c r="O298" s="250"/>
      <c r="P298" s="250"/>
      <c r="Q298" s="250"/>
      <c r="R298" s="250"/>
      <c r="S298" s="250"/>
      <c r="T298" s="250"/>
    </row>
  </sheetData>
  <sheetProtection selectLockedCells="1" selectUnlockedCells="1"/>
  <mergeCells count="259">
    <mergeCell ref="D9:D12"/>
    <mergeCell ref="E9:E12"/>
    <mergeCell ref="F9:F12"/>
    <mergeCell ref="G9:G12"/>
    <mergeCell ref="H9:H11"/>
    <mergeCell ref="I9:I11"/>
    <mergeCell ref="J9:J11"/>
    <mergeCell ref="K9:K11"/>
    <mergeCell ref="L9:L10"/>
    <mergeCell ref="M9:M10"/>
    <mergeCell ref="N9:N10"/>
    <mergeCell ref="O9:O10"/>
    <mergeCell ref="D14:D17"/>
    <mergeCell ref="E14:E17"/>
    <mergeCell ref="F14:F17"/>
    <mergeCell ref="G14:G17"/>
    <mergeCell ref="H14:H16"/>
    <mergeCell ref="I14:I16"/>
    <mergeCell ref="J14:J16"/>
    <mergeCell ref="K14:K16"/>
    <mergeCell ref="L14:L15"/>
    <mergeCell ref="M14:M15"/>
    <mergeCell ref="N14:N15"/>
    <mergeCell ref="O14:O15"/>
    <mergeCell ref="O25:Q25"/>
    <mergeCell ref="R25:T26"/>
    <mergeCell ref="U25:U27"/>
    <mergeCell ref="W25:W27"/>
    <mergeCell ref="O26:O27"/>
    <mergeCell ref="P26:Q26"/>
    <mergeCell ref="S27:T27"/>
    <mergeCell ref="O28:U28"/>
    <mergeCell ref="A29:A40"/>
    <mergeCell ref="O29:V29"/>
    <mergeCell ref="B30:B39"/>
    <mergeCell ref="O30:V30"/>
    <mergeCell ref="C31:C38"/>
    <mergeCell ref="O31:V31"/>
    <mergeCell ref="D32:D37"/>
    <mergeCell ref="I32:I37"/>
    <mergeCell ref="O32:V32"/>
    <mergeCell ref="E33:E36"/>
    <mergeCell ref="J33:J36"/>
    <mergeCell ref="O33:V33"/>
    <mergeCell ref="N34:N35"/>
    <mergeCell ref="R34:R35"/>
    <mergeCell ref="S34:S35"/>
    <mergeCell ref="T34:T35"/>
    <mergeCell ref="U34:U35"/>
    <mergeCell ref="W34:W36"/>
    <mergeCell ref="A45:A56"/>
    <mergeCell ref="O45:V45"/>
    <mergeCell ref="B46:B55"/>
    <mergeCell ref="O46:V46"/>
    <mergeCell ref="C47:C54"/>
    <mergeCell ref="O47:V47"/>
    <mergeCell ref="D48:D53"/>
    <mergeCell ref="I48:I53"/>
    <mergeCell ref="O48:V48"/>
    <mergeCell ref="E49:E52"/>
    <mergeCell ref="J49:J52"/>
    <mergeCell ref="O49:V49"/>
    <mergeCell ref="N50:N51"/>
    <mergeCell ref="R50:R51"/>
    <mergeCell ref="S50:S51"/>
    <mergeCell ref="T50:T51"/>
    <mergeCell ref="U50:U51"/>
    <mergeCell ref="W50:W52"/>
    <mergeCell ref="A61:A72"/>
    <mergeCell ref="O61:V61"/>
    <mergeCell ref="B62:B71"/>
    <mergeCell ref="O62:V62"/>
    <mergeCell ref="C63:C70"/>
    <mergeCell ref="O63:V63"/>
    <mergeCell ref="D64:D69"/>
    <mergeCell ref="I64:I69"/>
    <mergeCell ref="O64:V64"/>
    <mergeCell ref="E65:E68"/>
    <mergeCell ref="J65:J68"/>
    <mergeCell ref="O65:V65"/>
    <mergeCell ref="N66:N67"/>
    <mergeCell ref="R66:R67"/>
    <mergeCell ref="S66:S67"/>
    <mergeCell ref="T66:T67"/>
    <mergeCell ref="U66:U67"/>
    <mergeCell ref="W66:W68"/>
    <mergeCell ref="A77:A88"/>
    <mergeCell ref="O77:CG77"/>
    <mergeCell ref="B78:B87"/>
    <mergeCell ref="O78:CG78"/>
    <mergeCell ref="C79:C86"/>
    <mergeCell ref="O79:CG79"/>
    <mergeCell ref="D80:D85"/>
    <mergeCell ref="I80:I85"/>
    <mergeCell ref="O80:CG80"/>
    <mergeCell ref="E81:E84"/>
    <mergeCell ref="J81:J84"/>
    <mergeCell ref="O81:CG81"/>
    <mergeCell ref="R82:R83"/>
    <mergeCell ref="S82:S83"/>
    <mergeCell ref="T82:T83"/>
    <mergeCell ref="U82:U83"/>
    <mergeCell ref="Y82:Y83"/>
    <mergeCell ref="Z82:Z83"/>
    <mergeCell ref="AA82:AA83"/>
    <mergeCell ref="AB82:AB83"/>
    <mergeCell ref="AF82:AF83"/>
    <mergeCell ref="AG82:AG83"/>
    <mergeCell ref="AH82:AH83"/>
    <mergeCell ref="AI82:AI83"/>
    <mergeCell ref="AM82:AM83"/>
    <mergeCell ref="AN82:AN83"/>
    <mergeCell ref="AO82:AO83"/>
    <mergeCell ref="AP82:AP83"/>
    <mergeCell ref="AT82:AT83"/>
    <mergeCell ref="AU82:AU83"/>
    <mergeCell ref="AV82:AV83"/>
    <mergeCell ref="AW82:AW83"/>
    <mergeCell ref="BA82:BA83"/>
    <mergeCell ref="BB82:BB83"/>
    <mergeCell ref="BC82:BC83"/>
    <mergeCell ref="BD82:BD83"/>
    <mergeCell ref="BH82:BH83"/>
    <mergeCell ref="BI82:BI83"/>
    <mergeCell ref="BJ82:BJ83"/>
    <mergeCell ref="BK82:BK83"/>
    <mergeCell ref="BO82:BO83"/>
    <mergeCell ref="BP82:BP83"/>
    <mergeCell ref="BQ82:BQ83"/>
    <mergeCell ref="BR82:BR83"/>
    <mergeCell ref="BV82:BV83"/>
    <mergeCell ref="BW82:BW83"/>
    <mergeCell ref="BX82:BX83"/>
    <mergeCell ref="BY82:BY83"/>
    <mergeCell ref="CC82:CC83"/>
    <mergeCell ref="CD82:CD83"/>
    <mergeCell ref="CE82:CE83"/>
    <mergeCell ref="CF82:CF83"/>
    <mergeCell ref="CH82:CH84"/>
    <mergeCell ref="O92:AA92"/>
    <mergeCell ref="O93:AA93"/>
    <mergeCell ref="O94:AA94"/>
    <mergeCell ref="O95:AA95"/>
    <mergeCell ref="I97:I103"/>
    <mergeCell ref="O97:AA97"/>
    <mergeCell ref="J98:J102"/>
    <mergeCell ref="W98:W99"/>
    <mergeCell ref="X98:X99"/>
    <mergeCell ref="Y98:Y99"/>
    <mergeCell ref="Z98:Z99"/>
    <mergeCell ref="W100:W101"/>
    <mergeCell ref="X100:X101"/>
    <mergeCell ref="Y100:Y101"/>
    <mergeCell ref="Z100:Z101"/>
    <mergeCell ref="O114:V114"/>
    <mergeCell ref="O115:V115"/>
    <mergeCell ref="O116:V116"/>
    <mergeCell ref="O117:V117"/>
    <mergeCell ref="I118:I123"/>
    <mergeCell ref="J119:J122"/>
    <mergeCell ref="O119:V119"/>
    <mergeCell ref="R120:R121"/>
    <mergeCell ref="S120:S121"/>
    <mergeCell ref="T120:T121"/>
    <mergeCell ref="U120:U121"/>
    <mergeCell ref="O131:V131"/>
    <mergeCell ref="O132:V132"/>
    <mergeCell ref="O133:V133"/>
    <mergeCell ref="O134:V134"/>
    <mergeCell ref="I135:I140"/>
    <mergeCell ref="J136:J139"/>
    <mergeCell ref="O136:V136"/>
    <mergeCell ref="R137:R138"/>
    <mergeCell ref="S137:S138"/>
    <mergeCell ref="T137:T138"/>
    <mergeCell ref="U137:U138"/>
    <mergeCell ref="O148:V148"/>
    <mergeCell ref="O149:V149"/>
    <mergeCell ref="O150:V150"/>
    <mergeCell ref="O151:V151"/>
    <mergeCell ref="I152:I157"/>
    <mergeCell ref="O152:V152"/>
    <mergeCell ref="J153:J156"/>
    <mergeCell ref="O153:V153"/>
    <mergeCell ref="R154:R155"/>
    <mergeCell ref="S154:S155"/>
    <mergeCell ref="T154:T155"/>
    <mergeCell ref="U154:U155"/>
    <mergeCell ref="A166:A176"/>
    <mergeCell ref="N166:AL166"/>
    <mergeCell ref="B167:B175"/>
    <mergeCell ref="N167:AL167"/>
    <mergeCell ref="C168:C174"/>
    <mergeCell ref="N168:AL168"/>
    <mergeCell ref="D169:D173"/>
    <mergeCell ref="I169:I173"/>
    <mergeCell ref="J169:J173"/>
    <mergeCell ref="K169:K173"/>
    <mergeCell ref="L169:L173"/>
    <mergeCell ref="M169:M173"/>
    <mergeCell ref="N169:N173"/>
    <mergeCell ref="O169:O172"/>
    <mergeCell ref="P169:P172"/>
    <mergeCell ref="Q169:Q172"/>
    <mergeCell ref="R169:R172"/>
    <mergeCell ref="S169:S171"/>
    <mergeCell ref="T169:T171"/>
    <mergeCell ref="U169:U171"/>
    <mergeCell ref="V169:V171"/>
    <mergeCell ref="W169:W170"/>
    <mergeCell ref="X169:X170"/>
    <mergeCell ref="Y169:Y170"/>
    <mergeCell ref="Z169:Z170"/>
    <mergeCell ref="AM169:AM174"/>
    <mergeCell ref="A181:A191"/>
    <mergeCell ref="N181:AK181"/>
    <mergeCell ref="B182:B190"/>
    <mergeCell ref="N182:AK182"/>
    <mergeCell ref="C183:C189"/>
    <mergeCell ref="N183:AK183"/>
    <mergeCell ref="D184:D188"/>
    <mergeCell ref="I184:I188"/>
    <mergeCell ref="J184:J188"/>
    <mergeCell ref="K184:K188"/>
    <mergeCell ref="L184:L188"/>
    <mergeCell ref="M184:M188"/>
    <mergeCell ref="N184:N187"/>
    <mergeCell ref="O184:O187"/>
    <mergeCell ref="P184:P187"/>
    <mergeCell ref="Q184:Q187"/>
    <mergeCell ref="R184:R186"/>
    <mergeCell ref="S184:S186"/>
    <mergeCell ref="T184:T186"/>
    <mergeCell ref="U184:U186"/>
    <mergeCell ref="V184:V185"/>
    <mergeCell ref="W184:W185"/>
    <mergeCell ref="X184:X185"/>
    <mergeCell ref="Y184:Y185"/>
    <mergeCell ref="AL184:AL189"/>
    <mergeCell ref="Q200:Q203"/>
    <mergeCell ref="R200:R202"/>
    <mergeCell ref="S200:S202"/>
    <mergeCell ref="T200:T202"/>
    <mergeCell ref="U200:U202"/>
    <mergeCell ref="V200:V201"/>
    <mergeCell ref="W200:W201"/>
    <mergeCell ref="X200:X201"/>
    <mergeCell ref="Y200:Y201"/>
    <mergeCell ref="C249:C250"/>
    <mergeCell ref="D249:D250"/>
    <mergeCell ref="E249:E250"/>
    <mergeCell ref="C254:C255"/>
    <mergeCell ref="F254:F255"/>
    <mergeCell ref="G254:G255"/>
    <mergeCell ref="H254:H255"/>
    <mergeCell ref="A289:A297"/>
    <mergeCell ref="B292:B296"/>
    <mergeCell ref="C293:C295"/>
    <mergeCell ref="I294:I295"/>
  </mergeCells>
  <dataValidations count="16">
    <dataValidation type="textLength" operator="lessThanOrEqual" allowBlank="1" showInputMessage="1" showErrorMessage="1" errorTitle="Ошибка" error="Допускается ввод не более 900 символов!" sqref="E4 J9 R9:S9 J14 R14:S14 O32 O48 O64:V64 O80 AB92:AB95 AB97:AB98 W114:W121 W131:W138 W148:W155 M169:M173 M184 AC196 AB200 W205:X205 E208 U212:X212 M216:P216 M220:P220 F225:F226 F229:F230 F233:F234 F237:F240 F244:H244 K244 E249:E250 E259 E264 G264 E269 I269 E274 G274 I274 G279 I279:I280 E280 I284 I296:I298">
      <formula1>900</formula1>
    </dataValidation>
    <dataValidation type="list" allowBlank="1" showInputMessage="1" showErrorMessage="1" prompt="Выберите значение из списка" errorTitle="Ошибка" error="Выберите значение из списка" sqref="E9 F205:G205 E244">
      <formula1>0</formula1>
      <formula2>0</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34 T34:T35 R50 T50:T51 R66 T66:T67 R82 T82:T83 Y82 AA82:AA83 AF82 AH82:AH83 AM82 AO82:AO83 AT82 AV82:AV83 BA82 BC82:BC83 BH82 BJ82:BJ83 BO82 BQ82:BQ83 BV82 BX82:BX83 CC82 CE82:CE83 W98:W101 Y98:Y101 W109 Y109 R120:R121 T120:T121 R137:R138 T137:T138 R154:R155 T154:T155 AH169 AJ169 AG184 AI184 T205:V205 R212:T212 J216:L216 J220:L220 I244">
      <formula1>0</formula1>
      <formula2>0</formula2>
    </dataValidation>
    <dataValidation allowBlank="1" showInputMessage="1" showErrorMessage="1" prompt="Для выбора выполните двойной щелчок левой клавиши мыши по соответствующей ячейке." sqref="G9 K9 O9 K14 O14 S34:S35 U34:U35 S50:S51 U50:U51 S66:S67 U66:U67 S82:S83 U82:U83 Z82:Z83 AB82:AB83 AG82:AG83 AI82:AI83 AN82:AN83 AP82:AP83 AU82:AU83 AW82:AW83 BB82:BB83 BD82:BD83 BI82:BI83 BK82:BK83 BP82:BP83 BR82:BR83 BW82:BW83 BY82:BY83 CD82:CD83 CF82:CF83 X98:X101 Z98:Z101 X109 Z109 S120:S121 U120:U121 S137:S138 U137:U138 S154:S155 U154:U155 N169 R169 V169 Z169 AI169 AK169 AI175:AI177 Q184 U184 Y184 AH184 AJ184 Q200 U200 Y200">
      <formula1>0</formula1>
      <formula2>0</formula2>
    </dataValidation>
    <dataValidation type="list" allowBlank="1" showInputMessage="1" showErrorMessage="1" prompt="Территория действия тарифа выбирается из выпадающего списка. Доступные для выбора территории определяются на листе &quot;Территории&quot;. Для каждого вида тарифа должна указываться территория, содержащая только те МР/МО, где действует данный вид тарифа." errorTitle="Ошибка" error="Выберите значение из списка" sqref="N9:N10 N14:N15">
      <formula1>0</formula1>
      <formula2>0</formula2>
    </dataValidation>
    <dataValidation allowBlank="1" showInputMessage="1" showErrorMessage="1" prompt="Выберите виды деятельности, выполнив двойной щелчок левой кнопки мыши по ячейке." sqref="F9">
      <formula1>0</formula1>
      <formula2>0</formula2>
    </dataValidation>
    <dataValidation allowBlank="1" promptTitle="checkPeriodRange" sqref="Q35 Q51 Q67 Q83 X83 AE83 AL83 AS83 AZ83 BG83 BN83 BU83 CB83 V98 V100 Q121 Q138 Q155 AG170:AL170 AF185:AK185">
      <formula1>0</formula1>
      <formula2>0</formula2>
    </dataValidation>
    <dataValidation type="list" allowBlank="1" showInputMessage="1" showErrorMessage="1" errorTitle="Ошибка" error="Выберите значение из списка" sqref="O33 O49 O65 O81 O97 M120 M137 O152 U196">
      <formula1>0</formula1>
      <formula2>0</formula2>
    </dataValidation>
    <dataValidation allowBlank="1" sqref="S36:S41 S52:S57 S68:S73 S84:S89 Z84:Z88 AG84:AG88 AN84:AN88 AU84:AU88 BB84:BB88 BI84:BI88 BP84:BP88 BW84:BW88 CD84:CD88">
      <formula1>0</formula1>
      <formula2>0</formula2>
    </dataValidation>
    <dataValidation type="textLength" operator="lessThanOrEqual" allowBlank="1" showInputMessage="1" showErrorMessage="1" prompt="Введите значение признака дифференциации" errorTitle="Ошибка" error="Допускается ввод не более 900 символов!" sqref="M34 M50 M66 M82">
      <formula1>900</formula1>
    </dataValidation>
    <dataValidation type="decimal" allowBlank="1" showErrorMessage="1" errorTitle="Ошибка" error="Допускается ввод только действительных чисел!" sqref="O82 V82 AC82 AJ82 AQ82 AX82 BE82 BL82 BS82 BZ82 Q169:Q170 AD169:AG169 Q171:Q172 P184 AC184:AF184 Y196 X200:X201">
      <formula1>-999999999999999000000000</formula1>
      <formula2>9.99999999999999E+23</formula2>
    </dataValidation>
    <dataValidation type="textLength" operator="lessThanOrEqual" allowBlank="1" showInputMessage="1" showErrorMessage="1" prompt="Введите ссылку на обосновывающие материалы, загруженные с помощью &quot;ЕИАС Мониторинг&quot;." errorTitle="Ошибка" error="Допускается ввод не более 900 символов!" sqref="J244 F264 H269">
      <formula1>900</formula1>
    </dataValidation>
    <dataValidation type="list" allowBlank="1" showDropDown="1" showInputMessage="1" showErrorMessage="1" prompt="Для выбора выполните двойной щелчок левой клавиши мыши по соответствующей ячейке." error="для выбора выполните двойной щелчок по ячейке" sqref="G284">
      <formula1>"a"</formula1>
      <formula2>0</formula2>
    </dataValidation>
    <dataValidation type="decimal" allowBlank="1" showErrorMessage="1" errorTitle="Ошибка" error="Допускается ввод только неотрицательных чисел!" sqref="O154 Q196 H205:S205 F212:Q212 F216:I216 F220:I220">
      <formula1>0</formula1>
      <formula2>9.99999999999999E+23</formula2>
    </dataValidation>
    <dataValidation type="textLength" operator="lessThanOrEqual" allowBlank="1" showInputMessage="1" showErrorMessage="1" prompt="Укажите поставщика" errorTitle="Ошибка" error="Допускается ввод не более 900 символов!" sqref="M100 M109">
      <formula1>900</formula1>
    </dataValidation>
    <dataValidation type="list" allowBlank="1" showInputMessage="1" prompt="Выберите значение из списка" errorTitle="Ошибка" error="Выберите значение из списка" sqref="M98 O119 O136 O153 M154">
      <formula1>0</formula1>
      <formula2>0</formula2>
    </dataValidation>
  </dataValidations>
  <printOptions/>
  <pageMargins left="0.75" right="0.75" top="1" bottom="1" header="0.5118055555555555" footer="0.5118055555555555"/>
  <pageSetup horizontalDpi="300" verticalDpi="300" orientation="portrait" paperSize="9"/>
</worksheet>
</file>

<file path=xl/worksheets/sheet53.xml><?xml version="1.0" encoding="utf-8"?>
<worksheet xmlns="http://schemas.openxmlformats.org/spreadsheetml/2006/main" xmlns:r="http://schemas.openxmlformats.org/officeDocument/2006/relationships">
  <sheetPr>
    <tabColor indexed="47"/>
  </sheetPr>
  <dimension ref="A1:D9"/>
  <sheetViews>
    <sheetView showGridLines="0" workbookViewId="0" topLeftCell="A1">
      <selection activeCell="A1" sqref="A1"/>
    </sheetView>
  </sheetViews>
  <sheetFormatPr defaultColWidth="9.140625" defaultRowHeight="11.25"/>
  <cols>
    <col min="1" max="16384" width="8.7109375" style="0" customWidth="1"/>
  </cols>
  <sheetData>
    <row r="1" spans="1:4" ht="11.25">
      <c r="A1" s="2" t="s">
        <v>416</v>
      </c>
      <c r="B1" s="2" t="s">
        <v>84</v>
      </c>
      <c r="C1" s="2" t="s">
        <v>82</v>
      </c>
      <c r="D1" s="2" t="s">
        <v>2081</v>
      </c>
    </row>
    <row r="2" spans="1:4" ht="11.25">
      <c r="A2" s="2">
        <v>417</v>
      </c>
      <c r="B2" s="2" t="s">
        <v>127</v>
      </c>
      <c r="C2" s="2" t="s">
        <v>2082</v>
      </c>
      <c r="D2" s="2" t="s">
        <v>2083</v>
      </c>
    </row>
    <row r="3" spans="1:4" ht="11.25">
      <c r="A3" s="2">
        <v>418</v>
      </c>
      <c r="B3" s="2" t="s">
        <v>127</v>
      </c>
      <c r="C3" s="2" t="s">
        <v>2084</v>
      </c>
      <c r="D3" s="2" t="s">
        <v>2085</v>
      </c>
    </row>
    <row r="4" spans="1:4" ht="11.25">
      <c r="A4" s="2">
        <v>419</v>
      </c>
      <c r="B4" s="2" t="s">
        <v>127</v>
      </c>
      <c r="C4" s="2" t="s">
        <v>2086</v>
      </c>
      <c r="D4" s="2" t="s">
        <v>2087</v>
      </c>
    </row>
    <row r="5" spans="1:4" ht="11.25">
      <c r="A5" s="2">
        <v>420</v>
      </c>
      <c r="B5" s="2" t="s">
        <v>127</v>
      </c>
      <c r="C5" s="2" t="s">
        <v>2088</v>
      </c>
      <c r="D5" s="2" t="s">
        <v>2089</v>
      </c>
    </row>
    <row r="6" spans="1:4" ht="11.25">
      <c r="A6" s="2">
        <v>421</v>
      </c>
      <c r="B6" s="2" t="s">
        <v>127</v>
      </c>
      <c r="C6" s="2" t="s">
        <v>2090</v>
      </c>
      <c r="D6" s="2" t="s">
        <v>2091</v>
      </c>
    </row>
    <row r="7" spans="1:4" ht="11.25">
      <c r="A7" s="2">
        <v>422</v>
      </c>
      <c r="B7" s="2" t="s">
        <v>127</v>
      </c>
      <c r="C7" s="2" t="s">
        <v>130</v>
      </c>
      <c r="D7" s="2" t="s">
        <v>131</v>
      </c>
    </row>
    <row r="8" spans="1:4" ht="11.25">
      <c r="A8" s="2">
        <v>423</v>
      </c>
      <c r="B8" s="2" t="s">
        <v>127</v>
      </c>
      <c r="C8" s="2" t="s">
        <v>2092</v>
      </c>
      <c r="D8" s="2" t="s">
        <v>2093</v>
      </c>
    </row>
    <row r="9" spans="1:4" ht="11.25">
      <c r="A9" s="2">
        <v>424</v>
      </c>
      <c r="B9" s="2" t="s">
        <v>127</v>
      </c>
      <c r="C9" s="2" t="s">
        <v>127</v>
      </c>
      <c r="D9" s="2" t="s">
        <v>2094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4.xml><?xml version="1.0" encoding="utf-8"?>
<worksheet xmlns="http://schemas.openxmlformats.org/spreadsheetml/2006/main" xmlns:r="http://schemas.openxmlformats.org/officeDocument/2006/relationships">
  <sheetPr>
    <tabColor indexed="47"/>
  </sheetPr>
  <dimension ref="A1:D426"/>
  <sheetViews>
    <sheetView showGridLines="0" workbookViewId="0" topLeftCell="A1">
      <selection activeCell="A1" sqref="A1"/>
    </sheetView>
  </sheetViews>
  <sheetFormatPr defaultColWidth="9.140625" defaultRowHeight="11.25"/>
  <cols>
    <col min="1" max="16384" width="8.7109375" style="0" customWidth="1"/>
  </cols>
  <sheetData>
    <row r="1" spans="1:4" ht="11.25">
      <c r="A1" s="2" t="s">
        <v>416</v>
      </c>
      <c r="B1" s="2" t="s">
        <v>84</v>
      </c>
      <c r="C1" s="2" t="s">
        <v>82</v>
      </c>
      <c r="D1" s="2" t="s">
        <v>2081</v>
      </c>
    </row>
    <row r="2" spans="1:4" ht="11.25">
      <c r="A2" s="2">
        <v>1</v>
      </c>
      <c r="B2" s="2" t="s">
        <v>2095</v>
      </c>
      <c r="C2" s="2" t="s">
        <v>2095</v>
      </c>
      <c r="D2" s="2" t="s">
        <v>2096</v>
      </c>
    </row>
    <row r="3" spans="1:4" ht="11.25">
      <c r="A3" s="2">
        <v>2</v>
      </c>
      <c r="B3" s="2" t="s">
        <v>2095</v>
      </c>
      <c r="C3" s="2" t="s">
        <v>2097</v>
      </c>
      <c r="D3" s="2" t="s">
        <v>2098</v>
      </c>
    </row>
    <row r="4" spans="1:4" ht="11.25">
      <c r="A4" s="2">
        <v>3</v>
      </c>
      <c r="B4" s="2" t="s">
        <v>2095</v>
      </c>
      <c r="C4" s="2" t="s">
        <v>2099</v>
      </c>
      <c r="D4" s="2" t="s">
        <v>2100</v>
      </c>
    </row>
    <row r="5" spans="1:4" ht="11.25">
      <c r="A5" s="2">
        <v>4</v>
      </c>
      <c r="B5" s="2" t="s">
        <v>2095</v>
      </c>
      <c r="C5" s="2" t="s">
        <v>2101</v>
      </c>
      <c r="D5" s="2" t="s">
        <v>2102</v>
      </c>
    </row>
    <row r="6" spans="1:4" ht="11.25">
      <c r="A6" s="2">
        <v>5</v>
      </c>
      <c r="B6" s="2" t="s">
        <v>2095</v>
      </c>
      <c r="C6" s="2" t="s">
        <v>2103</v>
      </c>
      <c r="D6" s="2" t="s">
        <v>2104</v>
      </c>
    </row>
    <row r="7" spans="1:4" ht="11.25">
      <c r="A7" s="2">
        <v>6</v>
      </c>
      <c r="B7" s="2" t="s">
        <v>2095</v>
      </c>
      <c r="C7" s="2" t="s">
        <v>2105</v>
      </c>
      <c r="D7" s="2" t="s">
        <v>2106</v>
      </c>
    </row>
    <row r="8" spans="1:4" ht="11.25">
      <c r="A8" s="2">
        <v>7</v>
      </c>
      <c r="B8" s="2" t="s">
        <v>2095</v>
      </c>
      <c r="C8" s="2" t="s">
        <v>2107</v>
      </c>
      <c r="D8" s="2" t="s">
        <v>2108</v>
      </c>
    </row>
    <row r="9" spans="1:4" ht="11.25">
      <c r="A9" s="2">
        <v>8</v>
      </c>
      <c r="B9" s="2" t="s">
        <v>2095</v>
      </c>
      <c r="C9" s="2" t="s">
        <v>2109</v>
      </c>
      <c r="D9" s="2" t="s">
        <v>2110</v>
      </c>
    </row>
    <row r="10" spans="1:4" ht="11.25">
      <c r="A10" s="2">
        <v>9</v>
      </c>
      <c r="B10" s="2" t="s">
        <v>2095</v>
      </c>
      <c r="C10" s="2" t="s">
        <v>2111</v>
      </c>
      <c r="D10" s="2" t="s">
        <v>2112</v>
      </c>
    </row>
    <row r="11" spans="1:4" ht="11.25">
      <c r="A11" s="2">
        <v>10</v>
      </c>
      <c r="B11" s="2" t="s">
        <v>2113</v>
      </c>
      <c r="C11" s="2" t="s">
        <v>2113</v>
      </c>
      <c r="D11" s="2" t="s">
        <v>2114</v>
      </c>
    </row>
    <row r="12" spans="1:4" ht="11.25">
      <c r="A12" s="2">
        <v>11</v>
      </c>
      <c r="B12" s="2" t="s">
        <v>2113</v>
      </c>
      <c r="C12" s="2" t="s">
        <v>2115</v>
      </c>
      <c r="D12" s="2" t="s">
        <v>2116</v>
      </c>
    </row>
    <row r="13" spans="1:4" ht="11.25">
      <c r="A13" s="2">
        <v>12</v>
      </c>
      <c r="B13" s="2" t="s">
        <v>2113</v>
      </c>
      <c r="C13" s="2" t="s">
        <v>2117</v>
      </c>
      <c r="D13" s="2" t="s">
        <v>2118</v>
      </c>
    </row>
    <row r="14" spans="1:4" ht="11.25">
      <c r="A14" s="2">
        <v>13</v>
      </c>
      <c r="B14" s="2" t="s">
        <v>2113</v>
      </c>
      <c r="C14" s="2" t="s">
        <v>2119</v>
      </c>
      <c r="D14" s="2" t="s">
        <v>2120</v>
      </c>
    </row>
    <row r="15" spans="1:4" ht="11.25">
      <c r="A15" s="2">
        <v>14</v>
      </c>
      <c r="B15" s="2" t="s">
        <v>2113</v>
      </c>
      <c r="C15" s="2" t="s">
        <v>2121</v>
      </c>
      <c r="D15" s="2" t="s">
        <v>2122</v>
      </c>
    </row>
    <row r="16" spans="1:4" ht="11.25">
      <c r="A16" s="2">
        <v>15</v>
      </c>
      <c r="B16" s="2" t="s">
        <v>2113</v>
      </c>
      <c r="C16" s="2" t="s">
        <v>2123</v>
      </c>
      <c r="D16" s="2" t="s">
        <v>2124</v>
      </c>
    </row>
    <row r="17" spans="1:4" ht="11.25">
      <c r="A17" s="2">
        <v>16</v>
      </c>
      <c r="B17" s="2" t="s">
        <v>2113</v>
      </c>
      <c r="C17" s="2" t="s">
        <v>2125</v>
      </c>
      <c r="D17" s="2" t="s">
        <v>2126</v>
      </c>
    </row>
    <row r="18" spans="1:4" ht="11.25">
      <c r="A18" s="2">
        <v>17</v>
      </c>
      <c r="B18" s="2" t="s">
        <v>2113</v>
      </c>
      <c r="C18" s="2" t="s">
        <v>2127</v>
      </c>
      <c r="D18" s="2" t="s">
        <v>2128</v>
      </c>
    </row>
    <row r="19" spans="1:4" ht="11.25">
      <c r="A19" s="2">
        <v>18</v>
      </c>
      <c r="B19" s="2" t="s">
        <v>2113</v>
      </c>
      <c r="C19" s="2" t="s">
        <v>2129</v>
      </c>
      <c r="D19" s="2" t="s">
        <v>2130</v>
      </c>
    </row>
    <row r="20" spans="1:4" ht="11.25">
      <c r="A20" s="2">
        <v>19</v>
      </c>
      <c r="B20" s="2" t="s">
        <v>2113</v>
      </c>
      <c r="C20" s="2" t="s">
        <v>2131</v>
      </c>
      <c r="D20" s="2" t="s">
        <v>2132</v>
      </c>
    </row>
    <row r="21" spans="1:4" ht="11.25">
      <c r="A21" s="2">
        <v>20</v>
      </c>
      <c r="B21" s="2" t="s">
        <v>2113</v>
      </c>
      <c r="C21" s="2" t="s">
        <v>2133</v>
      </c>
      <c r="D21" s="2" t="s">
        <v>2134</v>
      </c>
    </row>
    <row r="22" spans="1:4" ht="11.25">
      <c r="A22" s="2">
        <v>21</v>
      </c>
      <c r="B22" s="2" t="s">
        <v>2113</v>
      </c>
      <c r="C22" s="2" t="s">
        <v>2135</v>
      </c>
      <c r="D22" s="2" t="s">
        <v>2136</v>
      </c>
    </row>
    <row r="23" spans="1:4" ht="11.25">
      <c r="A23" s="2">
        <v>22</v>
      </c>
      <c r="B23" s="2" t="s">
        <v>2113</v>
      </c>
      <c r="C23" s="2" t="s">
        <v>2137</v>
      </c>
      <c r="D23" s="2" t="s">
        <v>2138</v>
      </c>
    </row>
    <row r="24" spans="1:4" ht="11.25">
      <c r="A24" s="2">
        <v>23</v>
      </c>
      <c r="B24" s="2" t="s">
        <v>2139</v>
      </c>
      <c r="C24" s="2" t="s">
        <v>2139</v>
      </c>
      <c r="D24" s="2" t="s">
        <v>2140</v>
      </c>
    </row>
    <row r="25" spans="1:4" ht="11.25">
      <c r="A25" s="2">
        <v>24</v>
      </c>
      <c r="B25" s="2" t="s">
        <v>2139</v>
      </c>
      <c r="C25" s="2" t="s">
        <v>2141</v>
      </c>
      <c r="D25" s="2" t="s">
        <v>2142</v>
      </c>
    </row>
    <row r="26" spans="1:4" ht="11.25">
      <c r="A26" s="2">
        <v>25</v>
      </c>
      <c r="B26" s="2" t="s">
        <v>2139</v>
      </c>
      <c r="C26" s="2" t="s">
        <v>2143</v>
      </c>
      <c r="D26" s="2" t="s">
        <v>2144</v>
      </c>
    </row>
    <row r="27" spans="1:4" ht="11.25">
      <c r="A27" s="2">
        <v>26</v>
      </c>
      <c r="B27" s="2" t="s">
        <v>2139</v>
      </c>
      <c r="C27" s="2" t="s">
        <v>2145</v>
      </c>
      <c r="D27" s="2" t="s">
        <v>2146</v>
      </c>
    </row>
    <row r="28" spans="1:4" ht="11.25">
      <c r="A28" s="2">
        <v>27</v>
      </c>
      <c r="B28" s="2" t="s">
        <v>2139</v>
      </c>
      <c r="C28" s="2" t="s">
        <v>2147</v>
      </c>
      <c r="D28" s="2" t="s">
        <v>2148</v>
      </c>
    </row>
    <row r="29" spans="1:4" ht="11.25">
      <c r="A29" s="2">
        <v>28</v>
      </c>
      <c r="B29" s="2" t="s">
        <v>2149</v>
      </c>
      <c r="C29" s="2" t="s">
        <v>2149</v>
      </c>
      <c r="D29" s="2" t="s">
        <v>2150</v>
      </c>
    </row>
    <row r="30" spans="1:4" ht="11.25">
      <c r="A30" s="2">
        <v>29</v>
      </c>
      <c r="B30" s="2" t="s">
        <v>2149</v>
      </c>
      <c r="C30" s="2" t="s">
        <v>2151</v>
      </c>
      <c r="D30" s="2" t="s">
        <v>2152</v>
      </c>
    </row>
    <row r="31" spans="1:4" ht="11.25">
      <c r="A31" s="2">
        <v>30</v>
      </c>
      <c r="B31" s="2" t="s">
        <v>2149</v>
      </c>
      <c r="C31" s="2" t="s">
        <v>2153</v>
      </c>
      <c r="D31" s="2" t="s">
        <v>2154</v>
      </c>
    </row>
    <row r="32" spans="1:4" ht="11.25">
      <c r="A32" s="2">
        <v>31</v>
      </c>
      <c r="B32" s="2" t="s">
        <v>2149</v>
      </c>
      <c r="C32" s="2" t="s">
        <v>2155</v>
      </c>
      <c r="D32" s="2" t="s">
        <v>2156</v>
      </c>
    </row>
    <row r="33" spans="1:4" ht="11.25">
      <c r="A33" s="2">
        <v>32</v>
      </c>
      <c r="B33" s="2" t="s">
        <v>2149</v>
      </c>
      <c r="C33" s="2" t="s">
        <v>2157</v>
      </c>
      <c r="D33" s="2" t="s">
        <v>2158</v>
      </c>
    </row>
    <row r="34" spans="1:4" ht="11.25">
      <c r="A34" s="2">
        <v>33</v>
      </c>
      <c r="B34" s="2" t="s">
        <v>2149</v>
      </c>
      <c r="C34" s="2" t="s">
        <v>2159</v>
      </c>
      <c r="D34" s="2" t="s">
        <v>2160</v>
      </c>
    </row>
    <row r="35" spans="1:4" ht="11.25">
      <c r="A35" s="2">
        <v>34</v>
      </c>
      <c r="B35" s="2" t="s">
        <v>2149</v>
      </c>
      <c r="C35" s="2" t="s">
        <v>2161</v>
      </c>
      <c r="D35" s="2" t="s">
        <v>2162</v>
      </c>
    </row>
    <row r="36" spans="1:4" ht="11.25">
      <c r="A36" s="2">
        <v>35</v>
      </c>
      <c r="B36" s="2" t="s">
        <v>2149</v>
      </c>
      <c r="C36" s="2" t="s">
        <v>2163</v>
      </c>
      <c r="D36" s="2" t="s">
        <v>2164</v>
      </c>
    </row>
    <row r="37" spans="1:4" ht="11.25">
      <c r="A37" s="2">
        <v>36</v>
      </c>
      <c r="B37" s="2" t="s">
        <v>2149</v>
      </c>
      <c r="C37" s="2" t="s">
        <v>2165</v>
      </c>
      <c r="D37" s="2" t="s">
        <v>2166</v>
      </c>
    </row>
    <row r="38" spans="1:4" ht="11.25">
      <c r="A38" s="2">
        <v>37</v>
      </c>
      <c r="B38" s="2" t="s">
        <v>2149</v>
      </c>
      <c r="C38" s="2" t="s">
        <v>2137</v>
      </c>
      <c r="D38" s="2" t="s">
        <v>2167</v>
      </c>
    </row>
    <row r="39" spans="1:4" ht="11.25">
      <c r="A39" s="2">
        <v>38</v>
      </c>
      <c r="B39" s="2" t="s">
        <v>2149</v>
      </c>
      <c r="C39" s="2" t="s">
        <v>2168</v>
      </c>
      <c r="D39" s="2" t="s">
        <v>2169</v>
      </c>
    </row>
    <row r="40" spans="1:4" ht="11.25">
      <c r="A40" s="2">
        <v>39</v>
      </c>
      <c r="B40" s="2" t="s">
        <v>2149</v>
      </c>
      <c r="C40" s="2" t="s">
        <v>2170</v>
      </c>
      <c r="D40" s="2" t="s">
        <v>2171</v>
      </c>
    </row>
    <row r="41" spans="1:4" ht="11.25">
      <c r="A41" s="2">
        <v>40</v>
      </c>
      <c r="B41" s="2" t="s">
        <v>2172</v>
      </c>
      <c r="C41" s="2" t="s">
        <v>2173</v>
      </c>
      <c r="D41" s="2" t="s">
        <v>2174</v>
      </c>
    </row>
    <row r="42" spans="1:4" ht="11.25">
      <c r="A42" s="2">
        <v>41</v>
      </c>
      <c r="B42" s="2" t="s">
        <v>2172</v>
      </c>
      <c r="C42" s="2" t="s">
        <v>2175</v>
      </c>
      <c r="D42" s="2" t="s">
        <v>2176</v>
      </c>
    </row>
    <row r="43" spans="1:4" ht="11.25">
      <c r="A43" s="2">
        <v>42</v>
      </c>
      <c r="B43" s="2" t="s">
        <v>2172</v>
      </c>
      <c r="C43" s="2" t="s">
        <v>2172</v>
      </c>
      <c r="D43" s="2" t="s">
        <v>2177</v>
      </c>
    </row>
    <row r="44" spans="1:4" ht="11.25">
      <c r="A44" s="2">
        <v>43</v>
      </c>
      <c r="B44" s="2" t="s">
        <v>2172</v>
      </c>
      <c r="C44" s="2" t="s">
        <v>2178</v>
      </c>
      <c r="D44" s="2" t="s">
        <v>2179</v>
      </c>
    </row>
    <row r="45" spans="1:4" ht="11.25">
      <c r="A45" s="2">
        <v>44</v>
      </c>
      <c r="B45" s="2" t="s">
        <v>2172</v>
      </c>
      <c r="C45" s="2" t="s">
        <v>2180</v>
      </c>
      <c r="D45" s="2" t="s">
        <v>2181</v>
      </c>
    </row>
    <row r="46" spans="1:4" ht="11.25">
      <c r="A46" s="2">
        <v>45</v>
      </c>
      <c r="B46" s="2" t="s">
        <v>2172</v>
      </c>
      <c r="C46" s="2" t="s">
        <v>2182</v>
      </c>
      <c r="D46" s="2" t="s">
        <v>2183</v>
      </c>
    </row>
    <row r="47" spans="1:4" ht="11.25">
      <c r="A47" s="2">
        <v>46</v>
      </c>
      <c r="B47" s="2" t="s">
        <v>2172</v>
      </c>
      <c r="C47" s="2" t="s">
        <v>2184</v>
      </c>
      <c r="D47" s="2" t="s">
        <v>2185</v>
      </c>
    </row>
    <row r="48" spans="1:4" ht="11.25">
      <c r="A48" s="2">
        <v>47</v>
      </c>
      <c r="B48" s="2" t="s">
        <v>2172</v>
      </c>
      <c r="C48" s="2" t="s">
        <v>2186</v>
      </c>
      <c r="D48" s="2" t="s">
        <v>2187</v>
      </c>
    </row>
    <row r="49" spans="1:4" ht="11.25">
      <c r="A49" s="2">
        <v>48</v>
      </c>
      <c r="B49" s="2" t="s">
        <v>2172</v>
      </c>
      <c r="C49" s="2" t="s">
        <v>2188</v>
      </c>
      <c r="D49" s="2" t="s">
        <v>2189</v>
      </c>
    </row>
    <row r="50" spans="1:4" ht="11.25">
      <c r="A50" s="2">
        <v>49</v>
      </c>
      <c r="B50" s="2" t="s">
        <v>2190</v>
      </c>
      <c r="C50" s="2" t="s">
        <v>2191</v>
      </c>
      <c r="D50" s="2" t="s">
        <v>2192</v>
      </c>
    </row>
    <row r="51" spans="1:4" ht="11.25">
      <c r="A51" s="2">
        <v>50</v>
      </c>
      <c r="B51" s="2" t="s">
        <v>2190</v>
      </c>
      <c r="C51" s="2" t="s">
        <v>2193</v>
      </c>
      <c r="D51" s="2" t="s">
        <v>2194</v>
      </c>
    </row>
    <row r="52" spans="1:4" ht="11.25">
      <c r="A52" s="2">
        <v>51</v>
      </c>
      <c r="B52" s="2" t="s">
        <v>2190</v>
      </c>
      <c r="C52" s="2" t="s">
        <v>2195</v>
      </c>
      <c r="D52" s="2" t="s">
        <v>2196</v>
      </c>
    </row>
    <row r="53" spans="1:4" ht="11.25">
      <c r="A53" s="2">
        <v>52</v>
      </c>
      <c r="B53" s="2" t="s">
        <v>2190</v>
      </c>
      <c r="C53" s="2" t="s">
        <v>2197</v>
      </c>
      <c r="D53" s="2" t="s">
        <v>2198</v>
      </c>
    </row>
    <row r="54" spans="1:4" ht="11.25">
      <c r="A54" s="2">
        <v>53</v>
      </c>
      <c r="B54" s="2" t="s">
        <v>2190</v>
      </c>
      <c r="C54" s="2" t="s">
        <v>2190</v>
      </c>
      <c r="D54" s="2" t="s">
        <v>2199</v>
      </c>
    </row>
    <row r="55" spans="1:4" ht="11.25">
      <c r="A55" s="2">
        <v>54</v>
      </c>
      <c r="B55" s="2" t="s">
        <v>2190</v>
      </c>
      <c r="C55" s="2" t="s">
        <v>2200</v>
      </c>
      <c r="D55" s="2" t="s">
        <v>2201</v>
      </c>
    </row>
    <row r="56" spans="1:4" ht="11.25">
      <c r="A56" s="2">
        <v>55</v>
      </c>
      <c r="B56" s="2" t="s">
        <v>2190</v>
      </c>
      <c r="C56" s="2" t="s">
        <v>2202</v>
      </c>
      <c r="D56" s="2" t="s">
        <v>2203</v>
      </c>
    </row>
    <row r="57" spans="1:4" ht="11.25">
      <c r="A57" s="2">
        <v>56</v>
      </c>
      <c r="B57" s="2" t="s">
        <v>2190</v>
      </c>
      <c r="C57" s="2" t="s">
        <v>2204</v>
      </c>
      <c r="D57" s="2" t="s">
        <v>2205</v>
      </c>
    </row>
    <row r="58" spans="1:4" ht="11.25">
      <c r="A58" s="2">
        <v>57</v>
      </c>
      <c r="B58" s="2" t="s">
        <v>2190</v>
      </c>
      <c r="C58" s="2" t="s">
        <v>2206</v>
      </c>
      <c r="D58" s="2" t="s">
        <v>2207</v>
      </c>
    </row>
    <row r="59" spans="1:4" ht="11.25">
      <c r="A59" s="2">
        <v>58</v>
      </c>
      <c r="B59" s="2" t="s">
        <v>2190</v>
      </c>
      <c r="C59" s="2" t="s">
        <v>2208</v>
      </c>
      <c r="D59" s="2" t="s">
        <v>2209</v>
      </c>
    </row>
    <row r="60" spans="1:4" ht="11.25">
      <c r="A60" s="2">
        <v>59</v>
      </c>
      <c r="B60" s="2" t="s">
        <v>2190</v>
      </c>
      <c r="C60" s="2" t="s">
        <v>2210</v>
      </c>
      <c r="D60" s="2" t="s">
        <v>2211</v>
      </c>
    </row>
    <row r="61" spans="1:4" ht="11.25">
      <c r="A61" s="2">
        <v>60</v>
      </c>
      <c r="B61" s="2" t="s">
        <v>2212</v>
      </c>
      <c r="C61" s="2" t="s">
        <v>2212</v>
      </c>
      <c r="D61" s="2" t="s">
        <v>2213</v>
      </c>
    </row>
    <row r="62" spans="1:4" ht="11.25">
      <c r="A62" s="2">
        <v>61</v>
      </c>
      <c r="B62" s="2" t="s">
        <v>2214</v>
      </c>
      <c r="C62" s="2" t="s">
        <v>2214</v>
      </c>
      <c r="D62" s="2" t="s">
        <v>2215</v>
      </c>
    </row>
    <row r="63" spans="1:4" ht="11.25">
      <c r="A63" s="2">
        <v>62</v>
      </c>
      <c r="B63" s="2" t="s">
        <v>2216</v>
      </c>
      <c r="C63" s="2" t="s">
        <v>2216</v>
      </c>
      <c r="D63" s="2" t="s">
        <v>2217</v>
      </c>
    </row>
    <row r="64" spans="1:4" ht="11.25">
      <c r="A64" s="2">
        <v>63</v>
      </c>
      <c r="B64" s="2" t="s">
        <v>2218</v>
      </c>
      <c r="C64" s="2" t="s">
        <v>2218</v>
      </c>
      <c r="D64" s="2" t="s">
        <v>2219</v>
      </c>
    </row>
    <row r="65" spans="1:4" ht="11.25">
      <c r="A65" s="2">
        <v>64</v>
      </c>
      <c r="B65" s="2" t="s">
        <v>2220</v>
      </c>
      <c r="C65" s="2" t="s">
        <v>2220</v>
      </c>
      <c r="D65" s="2" t="s">
        <v>2221</v>
      </c>
    </row>
    <row r="66" spans="1:4" ht="11.25">
      <c r="A66" s="2">
        <v>65</v>
      </c>
      <c r="B66" s="2" t="s">
        <v>2222</v>
      </c>
      <c r="C66" s="2" t="s">
        <v>2222</v>
      </c>
      <c r="D66" s="2" t="s">
        <v>2223</v>
      </c>
    </row>
    <row r="67" spans="1:4" ht="11.25">
      <c r="A67" s="2">
        <v>66</v>
      </c>
      <c r="B67" s="2" t="s">
        <v>2224</v>
      </c>
      <c r="C67" s="2" t="s">
        <v>2224</v>
      </c>
      <c r="D67" s="2" t="s">
        <v>2225</v>
      </c>
    </row>
    <row r="68" spans="1:4" ht="11.25">
      <c r="A68" s="2">
        <v>67</v>
      </c>
      <c r="B68" s="2" t="s">
        <v>2226</v>
      </c>
      <c r="C68" s="2" t="s">
        <v>2227</v>
      </c>
      <c r="D68" s="2" t="s">
        <v>2228</v>
      </c>
    </row>
    <row r="69" spans="1:4" ht="11.25">
      <c r="A69" s="2">
        <v>68</v>
      </c>
      <c r="B69" s="2" t="s">
        <v>2226</v>
      </c>
      <c r="C69" s="2" t="s">
        <v>2229</v>
      </c>
      <c r="D69" s="2" t="s">
        <v>2230</v>
      </c>
    </row>
    <row r="70" spans="1:4" ht="11.25">
      <c r="A70" s="2">
        <v>69</v>
      </c>
      <c r="B70" s="2" t="s">
        <v>2226</v>
      </c>
      <c r="C70" s="2" t="s">
        <v>2226</v>
      </c>
      <c r="D70" s="2" t="s">
        <v>2231</v>
      </c>
    </row>
    <row r="71" spans="1:4" ht="11.25">
      <c r="A71" s="2">
        <v>70</v>
      </c>
      <c r="B71" s="2" t="s">
        <v>2226</v>
      </c>
      <c r="C71" s="2" t="s">
        <v>2232</v>
      </c>
      <c r="D71" s="2" t="s">
        <v>2233</v>
      </c>
    </row>
    <row r="72" spans="1:4" ht="11.25">
      <c r="A72" s="2">
        <v>71</v>
      </c>
      <c r="B72" s="2" t="s">
        <v>2226</v>
      </c>
      <c r="C72" s="2" t="s">
        <v>2234</v>
      </c>
      <c r="D72" s="2" t="s">
        <v>2235</v>
      </c>
    </row>
    <row r="73" spans="1:4" ht="11.25">
      <c r="A73" s="2">
        <v>72</v>
      </c>
      <c r="B73" s="2" t="s">
        <v>2226</v>
      </c>
      <c r="C73" s="2" t="s">
        <v>2236</v>
      </c>
      <c r="D73" s="2" t="s">
        <v>2237</v>
      </c>
    </row>
    <row r="74" spans="1:4" ht="11.25">
      <c r="A74" s="2">
        <v>73</v>
      </c>
      <c r="B74" s="2" t="s">
        <v>2226</v>
      </c>
      <c r="C74" s="2" t="s">
        <v>2238</v>
      </c>
      <c r="D74" s="2" t="s">
        <v>2239</v>
      </c>
    </row>
    <row r="75" spans="1:4" ht="11.25">
      <c r="A75" s="2">
        <v>74</v>
      </c>
      <c r="B75" s="2" t="s">
        <v>2226</v>
      </c>
      <c r="C75" s="2" t="s">
        <v>2240</v>
      </c>
      <c r="D75" s="2" t="s">
        <v>2241</v>
      </c>
    </row>
    <row r="76" spans="1:4" ht="11.25">
      <c r="A76" s="2">
        <v>75</v>
      </c>
      <c r="B76" s="2" t="s">
        <v>2226</v>
      </c>
      <c r="C76" s="2" t="s">
        <v>2242</v>
      </c>
      <c r="D76" s="2" t="s">
        <v>2243</v>
      </c>
    </row>
    <row r="77" spans="1:4" ht="11.25">
      <c r="A77" s="2">
        <v>76</v>
      </c>
      <c r="B77" s="2" t="s">
        <v>2226</v>
      </c>
      <c r="C77" s="2" t="s">
        <v>2244</v>
      </c>
      <c r="D77" s="2" t="s">
        <v>2245</v>
      </c>
    </row>
    <row r="78" spans="1:4" ht="11.25">
      <c r="A78" s="2">
        <v>77</v>
      </c>
      <c r="B78" s="2" t="s">
        <v>2226</v>
      </c>
      <c r="C78" s="2" t="s">
        <v>2246</v>
      </c>
      <c r="D78" s="2" t="s">
        <v>2247</v>
      </c>
    </row>
    <row r="79" spans="1:4" ht="11.25">
      <c r="A79" s="2">
        <v>78</v>
      </c>
      <c r="B79" s="2" t="s">
        <v>2226</v>
      </c>
      <c r="C79" s="2" t="s">
        <v>2248</v>
      </c>
      <c r="D79" s="2" t="s">
        <v>2249</v>
      </c>
    </row>
    <row r="80" spans="1:4" ht="11.25">
      <c r="A80" s="2">
        <v>79</v>
      </c>
      <c r="B80" s="2" t="s">
        <v>2226</v>
      </c>
      <c r="C80" s="2" t="s">
        <v>2250</v>
      </c>
      <c r="D80" s="2" t="s">
        <v>2251</v>
      </c>
    </row>
    <row r="81" spans="1:4" ht="11.25">
      <c r="A81" s="2">
        <v>80</v>
      </c>
      <c r="B81" s="2" t="s">
        <v>2226</v>
      </c>
      <c r="C81" s="2" t="s">
        <v>2252</v>
      </c>
      <c r="D81" s="2" t="s">
        <v>2253</v>
      </c>
    </row>
    <row r="82" spans="1:4" ht="11.25">
      <c r="A82" s="2">
        <v>81</v>
      </c>
      <c r="B82" s="2" t="s">
        <v>2226</v>
      </c>
      <c r="C82" s="2" t="s">
        <v>2254</v>
      </c>
      <c r="D82" s="2" t="s">
        <v>2255</v>
      </c>
    </row>
    <row r="83" spans="1:4" ht="11.25">
      <c r="A83" s="2">
        <v>82</v>
      </c>
      <c r="B83" s="2" t="s">
        <v>2226</v>
      </c>
      <c r="C83" s="2" t="s">
        <v>2256</v>
      </c>
      <c r="D83" s="2" t="s">
        <v>2257</v>
      </c>
    </row>
    <row r="84" spans="1:4" ht="11.25">
      <c r="A84" s="2">
        <v>83</v>
      </c>
      <c r="B84" s="2" t="s">
        <v>2258</v>
      </c>
      <c r="C84" s="2" t="s">
        <v>2259</v>
      </c>
      <c r="D84" s="2" t="s">
        <v>2260</v>
      </c>
    </row>
    <row r="85" spans="1:4" ht="11.25">
      <c r="A85" s="2">
        <v>84</v>
      </c>
      <c r="B85" s="2" t="s">
        <v>2258</v>
      </c>
      <c r="C85" s="2" t="s">
        <v>2261</v>
      </c>
      <c r="D85" s="2" t="s">
        <v>2262</v>
      </c>
    </row>
    <row r="86" spans="1:4" ht="11.25">
      <c r="A86" s="2">
        <v>85</v>
      </c>
      <c r="B86" s="2" t="s">
        <v>2258</v>
      </c>
      <c r="C86" s="2" t="s">
        <v>2258</v>
      </c>
      <c r="D86" s="2" t="s">
        <v>2263</v>
      </c>
    </row>
    <row r="87" spans="1:4" ht="11.25">
      <c r="A87" s="2">
        <v>86</v>
      </c>
      <c r="B87" s="2" t="s">
        <v>2258</v>
      </c>
      <c r="C87" s="2" t="s">
        <v>2264</v>
      </c>
      <c r="D87" s="2" t="s">
        <v>2265</v>
      </c>
    </row>
    <row r="88" spans="1:4" ht="11.25">
      <c r="A88" s="2">
        <v>87</v>
      </c>
      <c r="B88" s="2" t="s">
        <v>2258</v>
      </c>
      <c r="C88" s="2" t="s">
        <v>2266</v>
      </c>
      <c r="D88" s="2" t="s">
        <v>2267</v>
      </c>
    </row>
    <row r="89" spans="1:4" ht="11.25">
      <c r="A89" s="2">
        <v>88</v>
      </c>
      <c r="B89" s="2" t="s">
        <v>2258</v>
      </c>
      <c r="C89" s="2" t="s">
        <v>2268</v>
      </c>
      <c r="D89" s="2" t="s">
        <v>2269</v>
      </c>
    </row>
    <row r="90" spans="1:4" ht="11.25">
      <c r="A90" s="2">
        <v>89</v>
      </c>
      <c r="B90" s="2" t="s">
        <v>2258</v>
      </c>
      <c r="C90" s="2" t="s">
        <v>2270</v>
      </c>
      <c r="D90" s="2" t="s">
        <v>2271</v>
      </c>
    </row>
    <row r="91" spans="1:4" ht="11.25">
      <c r="A91" s="2">
        <v>90</v>
      </c>
      <c r="B91" s="2" t="s">
        <v>2258</v>
      </c>
      <c r="C91" s="2" t="s">
        <v>2272</v>
      </c>
      <c r="D91" s="2" t="s">
        <v>2273</v>
      </c>
    </row>
    <row r="92" spans="1:4" ht="11.25">
      <c r="A92" s="2">
        <v>91</v>
      </c>
      <c r="B92" s="2" t="s">
        <v>2258</v>
      </c>
      <c r="C92" s="2" t="s">
        <v>2274</v>
      </c>
      <c r="D92" s="2" t="s">
        <v>2275</v>
      </c>
    </row>
    <row r="93" spans="1:4" ht="11.25">
      <c r="A93" s="2">
        <v>92</v>
      </c>
      <c r="B93" s="2" t="s">
        <v>2258</v>
      </c>
      <c r="C93" s="2" t="s">
        <v>2276</v>
      </c>
      <c r="D93" s="2" t="s">
        <v>2277</v>
      </c>
    </row>
    <row r="94" spans="1:4" ht="11.25">
      <c r="A94" s="2">
        <v>93</v>
      </c>
      <c r="B94" s="2" t="s">
        <v>2258</v>
      </c>
      <c r="C94" s="2" t="s">
        <v>2278</v>
      </c>
      <c r="D94" s="2" t="s">
        <v>2279</v>
      </c>
    </row>
    <row r="95" spans="1:4" ht="11.25">
      <c r="A95" s="2">
        <v>94</v>
      </c>
      <c r="B95" s="2" t="s">
        <v>105</v>
      </c>
      <c r="C95" s="2" t="s">
        <v>108</v>
      </c>
      <c r="D95" s="2" t="s">
        <v>109</v>
      </c>
    </row>
    <row r="96" spans="1:4" ht="11.25">
      <c r="A96" s="2">
        <v>95</v>
      </c>
      <c r="B96" s="2" t="s">
        <v>105</v>
      </c>
      <c r="C96" s="2" t="s">
        <v>2280</v>
      </c>
      <c r="D96" s="2" t="s">
        <v>2281</v>
      </c>
    </row>
    <row r="97" spans="1:4" ht="11.25">
      <c r="A97" s="2">
        <v>96</v>
      </c>
      <c r="B97" s="2" t="s">
        <v>105</v>
      </c>
      <c r="C97" s="2" t="s">
        <v>105</v>
      </c>
      <c r="D97" s="2" t="s">
        <v>2282</v>
      </c>
    </row>
    <row r="98" spans="1:4" ht="11.25">
      <c r="A98" s="2">
        <v>97</v>
      </c>
      <c r="B98" s="2" t="s">
        <v>105</v>
      </c>
      <c r="C98" s="2" t="s">
        <v>2283</v>
      </c>
      <c r="D98" s="2" t="s">
        <v>2284</v>
      </c>
    </row>
    <row r="99" spans="1:4" ht="11.25">
      <c r="A99" s="2">
        <v>98</v>
      </c>
      <c r="B99" s="2" t="s">
        <v>105</v>
      </c>
      <c r="C99" s="2" t="s">
        <v>106</v>
      </c>
      <c r="D99" s="2" t="s">
        <v>107</v>
      </c>
    </row>
    <row r="100" spans="1:4" ht="11.25">
      <c r="A100" s="2">
        <v>99</v>
      </c>
      <c r="B100" s="2" t="s">
        <v>105</v>
      </c>
      <c r="C100" s="2" t="s">
        <v>2285</v>
      </c>
      <c r="D100" s="2" t="s">
        <v>2286</v>
      </c>
    </row>
    <row r="101" spans="1:4" ht="11.25">
      <c r="A101" s="2">
        <v>100</v>
      </c>
      <c r="B101" s="2" t="s">
        <v>105</v>
      </c>
      <c r="C101" s="2" t="s">
        <v>2287</v>
      </c>
      <c r="D101" s="2" t="s">
        <v>2288</v>
      </c>
    </row>
    <row r="102" spans="1:4" ht="11.25">
      <c r="A102" s="2">
        <v>101</v>
      </c>
      <c r="B102" s="2" t="s">
        <v>105</v>
      </c>
      <c r="C102" s="2" t="s">
        <v>2289</v>
      </c>
      <c r="D102" s="2" t="s">
        <v>2290</v>
      </c>
    </row>
    <row r="103" spans="1:4" ht="11.25">
      <c r="A103" s="2">
        <v>102</v>
      </c>
      <c r="B103" s="2" t="s">
        <v>105</v>
      </c>
      <c r="C103" s="2" t="s">
        <v>2291</v>
      </c>
      <c r="D103" s="2" t="s">
        <v>2292</v>
      </c>
    </row>
    <row r="104" spans="1:4" ht="11.25">
      <c r="A104" s="2">
        <v>103</v>
      </c>
      <c r="B104" s="2" t="s">
        <v>105</v>
      </c>
      <c r="C104" s="2" t="s">
        <v>2293</v>
      </c>
      <c r="D104" s="2" t="s">
        <v>2294</v>
      </c>
    </row>
    <row r="105" spans="1:4" ht="11.25">
      <c r="A105" s="2">
        <v>104</v>
      </c>
      <c r="B105" s="2" t="s">
        <v>105</v>
      </c>
      <c r="C105" s="2" t="s">
        <v>2295</v>
      </c>
      <c r="D105" s="2" t="s">
        <v>2296</v>
      </c>
    </row>
    <row r="106" spans="1:4" ht="11.25">
      <c r="A106" s="2">
        <v>105</v>
      </c>
      <c r="B106" s="2" t="s">
        <v>105</v>
      </c>
      <c r="C106" s="2" t="s">
        <v>2297</v>
      </c>
      <c r="D106" s="2" t="s">
        <v>2298</v>
      </c>
    </row>
    <row r="107" spans="1:4" ht="11.25">
      <c r="A107" s="2">
        <v>106</v>
      </c>
      <c r="B107" s="2" t="s">
        <v>2299</v>
      </c>
      <c r="C107" s="2" t="s">
        <v>2300</v>
      </c>
      <c r="D107" s="2" t="s">
        <v>2301</v>
      </c>
    </row>
    <row r="108" spans="1:4" ht="11.25">
      <c r="A108" s="2">
        <v>107</v>
      </c>
      <c r="B108" s="2" t="s">
        <v>2299</v>
      </c>
      <c r="C108" s="2" t="s">
        <v>2299</v>
      </c>
      <c r="D108" s="2" t="s">
        <v>2302</v>
      </c>
    </row>
    <row r="109" spans="1:4" ht="11.25">
      <c r="A109" s="2">
        <v>108</v>
      </c>
      <c r="B109" s="2" t="s">
        <v>2299</v>
      </c>
      <c r="C109" s="2" t="s">
        <v>2303</v>
      </c>
      <c r="D109" s="2" t="s">
        <v>2304</v>
      </c>
    </row>
    <row r="110" spans="1:4" ht="11.25">
      <c r="A110" s="2">
        <v>109</v>
      </c>
      <c r="B110" s="2" t="s">
        <v>2299</v>
      </c>
      <c r="C110" s="2" t="s">
        <v>2305</v>
      </c>
      <c r="D110" s="2" t="s">
        <v>2306</v>
      </c>
    </row>
    <row r="111" spans="1:4" ht="11.25">
      <c r="A111" s="2">
        <v>110</v>
      </c>
      <c r="B111" s="2" t="s">
        <v>2299</v>
      </c>
      <c r="C111" s="2" t="s">
        <v>2307</v>
      </c>
      <c r="D111" s="2" t="s">
        <v>2308</v>
      </c>
    </row>
    <row r="112" spans="1:4" ht="11.25">
      <c r="A112" s="2">
        <v>111</v>
      </c>
      <c r="B112" s="2" t="s">
        <v>2299</v>
      </c>
      <c r="C112" s="2" t="s">
        <v>2309</v>
      </c>
      <c r="D112" s="2" t="s">
        <v>2310</v>
      </c>
    </row>
    <row r="113" spans="1:4" ht="11.25">
      <c r="A113" s="2">
        <v>112</v>
      </c>
      <c r="B113" s="2" t="s">
        <v>2299</v>
      </c>
      <c r="C113" s="2" t="s">
        <v>2311</v>
      </c>
      <c r="D113" s="2" t="s">
        <v>2312</v>
      </c>
    </row>
    <row r="114" spans="1:4" ht="11.25">
      <c r="A114" s="2">
        <v>113</v>
      </c>
      <c r="B114" s="2" t="s">
        <v>2299</v>
      </c>
      <c r="C114" s="2" t="s">
        <v>2313</v>
      </c>
      <c r="D114" s="2" t="s">
        <v>2314</v>
      </c>
    </row>
    <row r="115" spans="1:4" ht="11.25">
      <c r="A115" s="2">
        <v>114</v>
      </c>
      <c r="B115" s="2" t="s">
        <v>2299</v>
      </c>
      <c r="C115" s="2" t="s">
        <v>2315</v>
      </c>
      <c r="D115" s="2" t="s">
        <v>2316</v>
      </c>
    </row>
    <row r="116" spans="1:4" ht="11.25">
      <c r="A116" s="2">
        <v>115</v>
      </c>
      <c r="B116" s="2" t="s">
        <v>2299</v>
      </c>
      <c r="C116" s="2" t="s">
        <v>2317</v>
      </c>
      <c r="D116" s="2" t="s">
        <v>2318</v>
      </c>
    </row>
    <row r="117" spans="1:4" ht="11.25">
      <c r="A117" s="2">
        <v>116</v>
      </c>
      <c r="B117" s="2" t="s">
        <v>2319</v>
      </c>
      <c r="C117" s="2" t="s">
        <v>2320</v>
      </c>
      <c r="D117" s="2" t="s">
        <v>2321</v>
      </c>
    </row>
    <row r="118" spans="1:4" ht="11.25">
      <c r="A118" s="2">
        <v>117</v>
      </c>
      <c r="B118" s="2" t="s">
        <v>2319</v>
      </c>
      <c r="C118" s="2" t="s">
        <v>2322</v>
      </c>
      <c r="D118" s="2" t="s">
        <v>2323</v>
      </c>
    </row>
    <row r="119" spans="1:4" ht="11.25">
      <c r="A119" s="2">
        <v>118</v>
      </c>
      <c r="B119" s="2" t="s">
        <v>2319</v>
      </c>
      <c r="C119" s="2" t="s">
        <v>2324</v>
      </c>
      <c r="D119" s="2" t="s">
        <v>2325</v>
      </c>
    </row>
    <row r="120" spans="1:4" ht="11.25">
      <c r="A120" s="2">
        <v>119</v>
      </c>
      <c r="B120" s="2" t="s">
        <v>2319</v>
      </c>
      <c r="C120" s="2" t="s">
        <v>2326</v>
      </c>
      <c r="D120" s="2" t="s">
        <v>2327</v>
      </c>
    </row>
    <row r="121" spans="1:4" ht="11.25">
      <c r="A121" s="2">
        <v>120</v>
      </c>
      <c r="B121" s="2" t="s">
        <v>2319</v>
      </c>
      <c r="C121" s="2" t="s">
        <v>2319</v>
      </c>
      <c r="D121" s="2" t="s">
        <v>2328</v>
      </c>
    </row>
    <row r="122" spans="1:4" ht="11.25">
      <c r="A122" s="2">
        <v>121</v>
      </c>
      <c r="B122" s="2" t="s">
        <v>2319</v>
      </c>
      <c r="C122" s="2" t="s">
        <v>2329</v>
      </c>
      <c r="D122" s="2" t="s">
        <v>2330</v>
      </c>
    </row>
    <row r="123" spans="1:4" ht="11.25">
      <c r="A123" s="2">
        <v>122</v>
      </c>
      <c r="B123" s="2" t="s">
        <v>2319</v>
      </c>
      <c r="C123" s="2" t="s">
        <v>2331</v>
      </c>
      <c r="D123" s="2" t="s">
        <v>2332</v>
      </c>
    </row>
    <row r="124" spans="1:4" ht="11.25">
      <c r="A124" s="2">
        <v>123</v>
      </c>
      <c r="B124" s="2" t="s">
        <v>2319</v>
      </c>
      <c r="C124" s="2" t="s">
        <v>2333</v>
      </c>
      <c r="D124" s="2" t="s">
        <v>2334</v>
      </c>
    </row>
    <row r="125" spans="1:4" ht="11.25">
      <c r="A125" s="2">
        <v>124</v>
      </c>
      <c r="B125" s="2" t="s">
        <v>2319</v>
      </c>
      <c r="C125" s="2" t="s">
        <v>2335</v>
      </c>
      <c r="D125" s="2" t="s">
        <v>2336</v>
      </c>
    </row>
    <row r="126" spans="1:4" ht="11.25">
      <c r="A126" s="2">
        <v>125</v>
      </c>
      <c r="B126" s="2" t="s">
        <v>2337</v>
      </c>
      <c r="C126" s="2" t="s">
        <v>2338</v>
      </c>
      <c r="D126" s="2" t="s">
        <v>2339</v>
      </c>
    </row>
    <row r="127" spans="1:4" ht="11.25">
      <c r="A127" s="2">
        <v>126</v>
      </c>
      <c r="B127" s="2" t="s">
        <v>2337</v>
      </c>
      <c r="C127" s="2" t="s">
        <v>2337</v>
      </c>
      <c r="D127" s="2" t="s">
        <v>2340</v>
      </c>
    </row>
    <row r="128" spans="1:4" ht="11.25">
      <c r="A128" s="2">
        <v>127</v>
      </c>
      <c r="B128" s="2" t="s">
        <v>2337</v>
      </c>
      <c r="C128" s="2" t="s">
        <v>2341</v>
      </c>
      <c r="D128" s="2" t="s">
        <v>2342</v>
      </c>
    </row>
    <row r="129" spans="1:4" ht="11.25">
      <c r="A129" s="2">
        <v>128</v>
      </c>
      <c r="B129" s="2" t="s">
        <v>2337</v>
      </c>
      <c r="C129" s="2" t="s">
        <v>2343</v>
      </c>
      <c r="D129" s="2" t="s">
        <v>2344</v>
      </c>
    </row>
    <row r="130" spans="1:4" ht="11.25">
      <c r="A130" s="2">
        <v>129</v>
      </c>
      <c r="B130" s="2" t="s">
        <v>2337</v>
      </c>
      <c r="C130" s="2" t="s">
        <v>2345</v>
      </c>
      <c r="D130" s="2" t="s">
        <v>2346</v>
      </c>
    </row>
    <row r="131" spans="1:4" ht="11.25">
      <c r="A131" s="2">
        <v>130</v>
      </c>
      <c r="B131" s="2" t="s">
        <v>2337</v>
      </c>
      <c r="C131" s="2" t="s">
        <v>2347</v>
      </c>
      <c r="D131" s="2" t="s">
        <v>2348</v>
      </c>
    </row>
    <row r="132" spans="1:4" ht="11.25">
      <c r="A132" s="2">
        <v>131</v>
      </c>
      <c r="B132" s="2" t="s">
        <v>2337</v>
      </c>
      <c r="C132" s="2" t="s">
        <v>2349</v>
      </c>
      <c r="D132" s="2" t="s">
        <v>2350</v>
      </c>
    </row>
    <row r="133" spans="1:4" ht="11.25">
      <c r="A133" s="2">
        <v>132</v>
      </c>
      <c r="B133" s="2" t="s">
        <v>2337</v>
      </c>
      <c r="C133" s="2" t="s">
        <v>2351</v>
      </c>
      <c r="D133" s="2" t="s">
        <v>2352</v>
      </c>
    </row>
    <row r="134" spans="1:4" ht="11.25">
      <c r="A134" s="2">
        <v>133</v>
      </c>
      <c r="B134" s="2" t="s">
        <v>2337</v>
      </c>
      <c r="C134" s="2" t="s">
        <v>2353</v>
      </c>
      <c r="D134" s="2" t="s">
        <v>2354</v>
      </c>
    </row>
    <row r="135" spans="1:4" ht="11.25">
      <c r="A135" s="2">
        <v>134</v>
      </c>
      <c r="B135" s="2" t="s">
        <v>2337</v>
      </c>
      <c r="C135" s="2" t="s">
        <v>2355</v>
      </c>
      <c r="D135" s="2" t="s">
        <v>2356</v>
      </c>
    </row>
    <row r="136" spans="1:4" ht="11.25">
      <c r="A136" s="2">
        <v>135</v>
      </c>
      <c r="B136" s="2" t="s">
        <v>2357</v>
      </c>
      <c r="C136" s="2" t="s">
        <v>2358</v>
      </c>
      <c r="D136" s="2" t="s">
        <v>2359</v>
      </c>
    </row>
    <row r="137" spans="1:4" ht="11.25">
      <c r="A137" s="2">
        <v>136</v>
      </c>
      <c r="B137" s="2" t="s">
        <v>2357</v>
      </c>
      <c r="C137" s="2" t="s">
        <v>2360</v>
      </c>
      <c r="D137" s="2" t="s">
        <v>2361</v>
      </c>
    </row>
    <row r="138" spans="1:4" ht="11.25">
      <c r="A138" s="2">
        <v>137</v>
      </c>
      <c r="B138" s="2" t="s">
        <v>2357</v>
      </c>
      <c r="C138" s="2" t="s">
        <v>2362</v>
      </c>
      <c r="D138" s="2" t="s">
        <v>2363</v>
      </c>
    </row>
    <row r="139" spans="1:4" ht="11.25">
      <c r="A139" s="2">
        <v>138</v>
      </c>
      <c r="B139" s="2" t="s">
        <v>2357</v>
      </c>
      <c r="C139" s="2" t="s">
        <v>2364</v>
      </c>
      <c r="D139" s="2" t="s">
        <v>2365</v>
      </c>
    </row>
    <row r="140" spans="1:4" ht="11.25">
      <c r="A140" s="2">
        <v>139</v>
      </c>
      <c r="B140" s="2" t="s">
        <v>2357</v>
      </c>
      <c r="C140" s="2" t="s">
        <v>2357</v>
      </c>
      <c r="D140" s="2" t="s">
        <v>2366</v>
      </c>
    </row>
    <row r="141" spans="1:4" ht="11.25">
      <c r="A141" s="2">
        <v>140</v>
      </c>
      <c r="B141" s="2" t="s">
        <v>2357</v>
      </c>
      <c r="C141" s="2" t="s">
        <v>2367</v>
      </c>
      <c r="D141" s="2" t="s">
        <v>2368</v>
      </c>
    </row>
    <row r="142" spans="1:4" ht="11.25">
      <c r="A142" s="2">
        <v>141</v>
      </c>
      <c r="B142" s="2" t="s">
        <v>2357</v>
      </c>
      <c r="C142" s="2" t="s">
        <v>2369</v>
      </c>
      <c r="D142" s="2" t="s">
        <v>2370</v>
      </c>
    </row>
    <row r="143" spans="1:4" ht="11.25">
      <c r="A143" s="2">
        <v>142</v>
      </c>
      <c r="B143" s="2" t="s">
        <v>2357</v>
      </c>
      <c r="C143" s="2" t="s">
        <v>2371</v>
      </c>
      <c r="D143" s="2" t="s">
        <v>2372</v>
      </c>
    </row>
    <row r="144" spans="1:4" ht="11.25">
      <c r="A144" s="2">
        <v>143</v>
      </c>
      <c r="B144" s="2" t="s">
        <v>2357</v>
      </c>
      <c r="C144" s="2" t="s">
        <v>2373</v>
      </c>
      <c r="D144" s="2" t="s">
        <v>2374</v>
      </c>
    </row>
    <row r="145" spans="1:4" ht="11.25">
      <c r="A145" s="2">
        <v>144</v>
      </c>
      <c r="B145" s="2" t="s">
        <v>2357</v>
      </c>
      <c r="C145" s="2" t="s">
        <v>2375</v>
      </c>
      <c r="D145" s="2" t="s">
        <v>2376</v>
      </c>
    </row>
    <row r="146" spans="1:4" ht="11.25">
      <c r="A146" s="2">
        <v>145</v>
      </c>
      <c r="B146" s="2" t="s">
        <v>2357</v>
      </c>
      <c r="C146" s="2" t="s">
        <v>2377</v>
      </c>
      <c r="D146" s="2" t="s">
        <v>2378</v>
      </c>
    </row>
    <row r="147" spans="1:4" ht="11.25">
      <c r="A147" s="2">
        <v>146</v>
      </c>
      <c r="B147" s="2" t="s">
        <v>2379</v>
      </c>
      <c r="C147" s="2" t="s">
        <v>2380</v>
      </c>
      <c r="D147" s="2" t="s">
        <v>2381</v>
      </c>
    </row>
    <row r="148" spans="1:4" ht="11.25">
      <c r="A148" s="2">
        <v>147</v>
      </c>
      <c r="B148" s="2" t="s">
        <v>2379</v>
      </c>
      <c r="C148" s="2" t="s">
        <v>2379</v>
      </c>
      <c r="D148" s="2" t="s">
        <v>2382</v>
      </c>
    </row>
    <row r="149" spans="1:4" ht="11.25">
      <c r="A149" s="2">
        <v>148</v>
      </c>
      <c r="B149" s="2" t="s">
        <v>2379</v>
      </c>
      <c r="C149" s="2" t="s">
        <v>2383</v>
      </c>
      <c r="D149" s="2" t="s">
        <v>2384</v>
      </c>
    </row>
    <row r="150" spans="1:4" ht="11.25">
      <c r="A150" s="2">
        <v>149</v>
      </c>
      <c r="B150" s="2" t="s">
        <v>2379</v>
      </c>
      <c r="C150" s="2" t="s">
        <v>2385</v>
      </c>
      <c r="D150" s="2" t="s">
        <v>2386</v>
      </c>
    </row>
    <row r="151" spans="1:4" ht="11.25">
      <c r="A151" s="2">
        <v>150</v>
      </c>
      <c r="B151" s="2" t="s">
        <v>2379</v>
      </c>
      <c r="C151" s="2" t="s">
        <v>2387</v>
      </c>
      <c r="D151" s="2" t="s">
        <v>2388</v>
      </c>
    </row>
    <row r="152" spans="1:4" ht="11.25">
      <c r="A152" s="2">
        <v>151</v>
      </c>
      <c r="B152" s="2" t="s">
        <v>2379</v>
      </c>
      <c r="C152" s="2" t="s">
        <v>2389</v>
      </c>
      <c r="D152" s="2" t="s">
        <v>2390</v>
      </c>
    </row>
    <row r="153" spans="1:4" ht="11.25">
      <c r="A153" s="2">
        <v>152</v>
      </c>
      <c r="B153" s="2" t="s">
        <v>2379</v>
      </c>
      <c r="C153" s="2" t="s">
        <v>2391</v>
      </c>
      <c r="D153" s="2" t="s">
        <v>2392</v>
      </c>
    </row>
    <row r="154" spans="1:4" ht="11.25">
      <c r="A154" s="2">
        <v>153</v>
      </c>
      <c r="B154" s="2" t="s">
        <v>2379</v>
      </c>
      <c r="C154" s="2" t="s">
        <v>2393</v>
      </c>
      <c r="D154" s="2" t="s">
        <v>2394</v>
      </c>
    </row>
    <row r="155" spans="1:4" ht="11.25">
      <c r="A155" s="2">
        <v>154</v>
      </c>
      <c r="B155" s="2" t="s">
        <v>2379</v>
      </c>
      <c r="C155" s="2" t="s">
        <v>2395</v>
      </c>
      <c r="D155" s="2" t="s">
        <v>2396</v>
      </c>
    </row>
    <row r="156" spans="1:4" ht="11.25">
      <c r="A156" s="2">
        <v>155</v>
      </c>
      <c r="B156" s="2" t="s">
        <v>2379</v>
      </c>
      <c r="C156" s="2" t="s">
        <v>2397</v>
      </c>
      <c r="D156" s="2" t="s">
        <v>2398</v>
      </c>
    </row>
    <row r="157" spans="1:4" ht="11.25">
      <c r="A157" s="2">
        <v>156</v>
      </c>
      <c r="B157" s="2" t="s">
        <v>2379</v>
      </c>
      <c r="C157" s="2" t="s">
        <v>2399</v>
      </c>
      <c r="D157" s="2" t="s">
        <v>2400</v>
      </c>
    </row>
    <row r="158" spans="1:4" ht="11.25">
      <c r="A158" s="2">
        <v>157</v>
      </c>
      <c r="B158" s="2" t="s">
        <v>2401</v>
      </c>
      <c r="C158" s="2" t="s">
        <v>2401</v>
      </c>
      <c r="D158" s="2" t="s">
        <v>2402</v>
      </c>
    </row>
    <row r="159" spans="1:4" ht="11.25">
      <c r="A159" s="2">
        <v>158</v>
      </c>
      <c r="B159" s="2" t="s">
        <v>2401</v>
      </c>
      <c r="C159" s="2" t="s">
        <v>2403</v>
      </c>
      <c r="D159" s="2" t="s">
        <v>2404</v>
      </c>
    </row>
    <row r="160" spans="1:4" ht="11.25">
      <c r="A160" s="2">
        <v>159</v>
      </c>
      <c r="B160" s="2" t="s">
        <v>2401</v>
      </c>
      <c r="C160" s="2" t="s">
        <v>2405</v>
      </c>
      <c r="D160" s="2" t="s">
        <v>2406</v>
      </c>
    </row>
    <row r="161" spans="1:4" ht="11.25">
      <c r="A161" s="2">
        <v>160</v>
      </c>
      <c r="B161" s="2" t="s">
        <v>2401</v>
      </c>
      <c r="C161" s="2" t="s">
        <v>2407</v>
      </c>
      <c r="D161" s="2" t="s">
        <v>2408</v>
      </c>
    </row>
    <row r="162" spans="1:4" ht="11.25">
      <c r="A162" s="2">
        <v>161</v>
      </c>
      <c r="B162" s="2" t="s">
        <v>2401</v>
      </c>
      <c r="C162" s="2" t="s">
        <v>2409</v>
      </c>
      <c r="D162" s="2" t="s">
        <v>2410</v>
      </c>
    </row>
    <row r="163" spans="1:4" ht="11.25">
      <c r="A163" s="2">
        <v>162</v>
      </c>
      <c r="B163" s="2" t="s">
        <v>2401</v>
      </c>
      <c r="C163" s="2" t="s">
        <v>2387</v>
      </c>
      <c r="D163" s="2" t="s">
        <v>2411</v>
      </c>
    </row>
    <row r="164" spans="1:4" ht="11.25">
      <c r="A164" s="2">
        <v>163</v>
      </c>
      <c r="B164" s="2" t="s">
        <v>2401</v>
      </c>
      <c r="C164" s="2" t="s">
        <v>2412</v>
      </c>
      <c r="D164" s="2" t="s">
        <v>2413</v>
      </c>
    </row>
    <row r="165" spans="1:4" ht="11.25">
      <c r="A165" s="2">
        <v>164</v>
      </c>
      <c r="B165" s="2" t="s">
        <v>2414</v>
      </c>
      <c r="C165" s="2" t="s">
        <v>2415</v>
      </c>
      <c r="D165" s="2" t="s">
        <v>2416</v>
      </c>
    </row>
    <row r="166" spans="1:4" ht="11.25">
      <c r="A166" s="2">
        <v>165</v>
      </c>
      <c r="B166" s="2" t="s">
        <v>2414</v>
      </c>
      <c r="C166" s="2" t="s">
        <v>2417</v>
      </c>
      <c r="D166" s="2" t="s">
        <v>2418</v>
      </c>
    </row>
    <row r="167" spans="1:4" ht="11.25">
      <c r="A167" s="2">
        <v>166</v>
      </c>
      <c r="B167" s="2" t="s">
        <v>2414</v>
      </c>
      <c r="C167" s="2" t="s">
        <v>2419</v>
      </c>
      <c r="D167" s="2" t="s">
        <v>2420</v>
      </c>
    </row>
    <row r="168" spans="1:4" ht="11.25">
      <c r="A168" s="2">
        <v>167</v>
      </c>
      <c r="B168" s="2" t="s">
        <v>2414</v>
      </c>
      <c r="C168" s="2" t="s">
        <v>2421</v>
      </c>
      <c r="D168" s="2" t="s">
        <v>2422</v>
      </c>
    </row>
    <row r="169" spans="1:4" ht="11.25">
      <c r="A169" s="2">
        <v>168</v>
      </c>
      <c r="B169" s="2" t="s">
        <v>2414</v>
      </c>
      <c r="C169" s="2" t="s">
        <v>2414</v>
      </c>
      <c r="D169" s="2" t="s">
        <v>2423</v>
      </c>
    </row>
    <row r="170" spans="1:4" ht="11.25">
      <c r="A170" s="2">
        <v>169</v>
      </c>
      <c r="B170" s="2" t="s">
        <v>2414</v>
      </c>
      <c r="C170" s="2" t="s">
        <v>2424</v>
      </c>
      <c r="D170" s="2" t="s">
        <v>2425</v>
      </c>
    </row>
    <row r="171" spans="1:4" ht="11.25">
      <c r="A171" s="2">
        <v>170</v>
      </c>
      <c r="B171" s="2" t="s">
        <v>2414</v>
      </c>
      <c r="C171" s="2" t="s">
        <v>2426</v>
      </c>
      <c r="D171" s="2" t="s">
        <v>2427</v>
      </c>
    </row>
    <row r="172" spans="1:4" ht="11.25">
      <c r="A172" s="2">
        <v>171</v>
      </c>
      <c r="B172" s="2" t="s">
        <v>2414</v>
      </c>
      <c r="C172" s="2" t="s">
        <v>2428</v>
      </c>
      <c r="D172" s="2" t="s">
        <v>2429</v>
      </c>
    </row>
    <row r="173" spans="1:4" ht="11.25">
      <c r="A173" s="2">
        <v>172</v>
      </c>
      <c r="B173" s="2" t="s">
        <v>2414</v>
      </c>
      <c r="C173" s="2" t="s">
        <v>2430</v>
      </c>
      <c r="D173" s="2" t="s">
        <v>2431</v>
      </c>
    </row>
    <row r="174" spans="1:4" ht="11.25">
      <c r="A174" s="2">
        <v>173</v>
      </c>
      <c r="B174" s="2" t="s">
        <v>2414</v>
      </c>
      <c r="C174" s="2" t="s">
        <v>2432</v>
      </c>
      <c r="D174" s="2" t="s">
        <v>2433</v>
      </c>
    </row>
    <row r="175" spans="1:4" ht="11.25">
      <c r="A175" s="2">
        <v>174</v>
      </c>
      <c r="B175" s="2" t="s">
        <v>2414</v>
      </c>
      <c r="C175" s="2" t="s">
        <v>2434</v>
      </c>
      <c r="D175" s="2" t="s">
        <v>2435</v>
      </c>
    </row>
    <row r="176" spans="1:4" ht="11.25">
      <c r="A176" s="2">
        <v>175</v>
      </c>
      <c r="B176" s="2" t="s">
        <v>2414</v>
      </c>
      <c r="C176" s="2" t="s">
        <v>2436</v>
      </c>
      <c r="D176" s="2" t="s">
        <v>2437</v>
      </c>
    </row>
    <row r="177" spans="1:4" ht="11.25">
      <c r="A177" s="2">
        <v>176</v>
      </c>
      <c r="B177" s="2" t="s">
        <v>2438</v>
      </c>
      <c r="C177" s="2" t="s">
        <v>2439</v>
      </c>
      <c r="D177" s="2" t="s">
        <v>2440</v>
      </c>
    </row>
    <row r="178" spans="1:4" ht="11.25">
      <c r="A178" s="2">
        <v>177</v>
      </c>
      <c r="B178" s="2" t="s">
        <v>2438</v>
      </c>
      <c r="C178" s="2" t="s">
        <v>2441</v>
      </c>
      <c r="D178" s="2" t="s">
        <v>2442</v>
      </c>
    </row>
    <row r="179" spans="1:4" ht="11.25">
      <c r="A179" s="2">
        <v>178</v>
      </c>
      <c r="B179" s="2" t="s">
        <v>2438</v>
      </c>
      <c r="C179" s="2" t="s">
        <v>2443</v>
      </c>
      <c r="D179" s="2" t="s">
        <v>2444</v>
      </c>
    </row>
    <row r="180" spans="1:4" ht="11.25">
      <c r="A180" s="2">
        <v>179</v>
      </c>
      <c r="B180" s="2" t="s">
        <v>2438</v>
      </c>
      <c r="C180" s="2" t="s">
        <v>2438</v>
      </c>
      <c r="D180" s="2" t="s">
        <v>2445</v>
      </c>
    </row>
    <row r="181" spans="1:4" ht="11.25">
      <c r="A181" s="2">
        <v>180</v>
      </c>
      <c r="B181" s="2" t="s">
        <v>2438</v>
      </c>
      <c r="C181" s="2" t="s">
        <v>2446</v>
      </c>
      <c r="D181" s="2" t="s">
        <v>2447</v>
      </c>
    </row>
    <row r="182" spans="1:4" ht="11.25">
      <c r="A182" s="2">
        <v>181</v>
      </c>
      <c r="B182" s="2" t="s">
        <v>2438</v>
      </c>
      <c r="C182" s="2" t="s">
        <v>2448</v>
      </c>
      <c r="D182" s="2" t="s">
        <v>2449</v>
      </c>
    </row>
    <row r="183" spans="1:4" ht="11.25">
      <c r="A183" s="2">
        <v>182</v>
      </c>
      <c r="B183" s="2" t="s">
        <v>2438</v>
      </c>
      <c r="C183" s="2" t="s">
        <v>2450</v>
      </c>
      <c r="D183" s="2" t="s">
        <v>2451</v>
      </c>
    </row>
    <row r="184" spans="1:4" ht="11.25">
      <c r="A184" s="2">
        <v>183</v>
      </c>
      <c r="B184" s="2" t="s">
        <v>2438</v>
      </c>
      <c r="C184" s="2" t="s">
        <v>2387</v>
      </c>
      <c r="D184" s="2" t="s">
        <v>2452</v>
      </c>
    </row>
    <row r="185" spans="1:4" ht="11.25">
      <c r="A185" s="2">
        <v>184</v>
      </c>
      <c r="B185" s="2" t="s">
        <v>2438</v>
      </c>
      <c r="C185" s="2" t="s">
        <v>2453</v>
      </c>
      <c r="D185" s="2" t="s">
        <v>2454</v>
      </c>
    </row>
    <row r="186" spans="1:4" ht="11.25">
      <c r="A186" s="2">
        <v>185</v>
      </c>
      <c r="B186" s="2" t="s">
        <v>2438</v>
      </c>
      <c r="C186" s="2" t="s">
        <v>2163</v>
      </c>
      <c r="D186" s="2" t="s">
        <v>2455</v>
      </c>
    </row>
    <row r="187" spans="1:4" ht="11.25">
      <c r="A187" s="2">
        <v>186</v>
      </c>
      <c r="B187" s="2" t="s">
        <v>2438</v>
      </c>
      <c r="C187" s="2" t="s">
        <v>2456</v>
      </c>
      <c r="D187" s="2" t="s">
        <v>2457</v>
      </c>
    </row>
    <row r="188" spans="1:4" ht="11.25">
      <c r="A188" s="2">
        <v>187</v>
      </c>
      <c r="B188" s="2" t="s">
        <v>123</v>
      </c>
      <c r="C188" s="2" t="s">
        <v>2458</v>
      </c>
      <c r="D188" s="2" t="s">
        <v>2459</v>
      </c>
    </row>
    <row r="189" spans="1:4" ht="11.25">
      <c r="A189" s="2">
        <v>188</v>
      </c>
      <c r="B189" s="2" t="s">
        <v>123</v>
      </c>
      <c r="C189" s="2" t="s">
        <v>2460</v>
      </c>
      <c r="D189" s="2" t="s">
        <v>2461</v>
      </c>
    </row>
    <row r="190" spans="1:4" ht="11.25">
      <c r="A190" s="2">
        <v>189</v>
      </c>
      <c r="B190" s="2" t="s">
        <v>123</v>
      </c>
      <c r="C190" s="2" t="s">
        <v>2462</v>
      </c>
      <c r="D190" s="2" t="s">
        <v>2463</v>
      </c>
    </row>
    <row r="191" spans="1:4" ht="11.25">
      <c r="A191" s="2">
        <v>190</v>
      </c>
      <c r="B191" s="2" t="s">
        <v>123</v>
      </c>
      <c r="C191" s="2" t="s">
        <v>2464</v>
      </c>
      <c r="D191" s="2" t="s">
        <v>2465</v>
      </c>
    </row>
    <row r="192" spans="1:4" ht="11.25">
      <c r="A192" s="2">
        <v>191</v>
      </c>
      <c r="B192" s="2" t="s">
        <v>123</v>
      </c>
      <c r="C192" s="2" t="s">
        <v>2264</v>
      </c>
      <c r="D192" s="2" t="s">
        <v>2466</v>
      </c>
    </row>
    <row r="193" spans="1:4" ht="11.25">
      <c r="A193" s="2">
        <v>192</v>
      </c>
      <c r="B193" s="2" t="s">
        <v>123</v>
      </c>
      <c r="C193" s="2" t="s">
        <v>123</v>
      </c>
      <c r="D193" s="2" t="s">
        <v>2467</v>
      </c>
    </row>
    <row r="194" spans="1:4" ht="11.25">
      <c r="A194" s="2">
        <v>193</v>
      </c>
      <c r="B194" s="2" t="s">
        <v>123</v>
      </c>
      <c r="C194" s="2" t="s">
        <v>2468</v>
      </c>
      <c r="D194" s="2" t="s">
        <v>2469</v>
      </c>
    </row>
    <row r="195" spans="1:4" ht="11.25">
      <c r="A195" s="2">
        <v>194</v>
      </c>
      <c r="B195" s="2" t="s">
        <v>123</v>
      </c>
      <c r="C195" s="2" t="s">
        <v>2470</v>
      </c>
      <c r="D195" s="2" t="s">
        <v>2471</v>
      </c>
    </row>
    <row r="196" spans="1:4" ht="11.25">
      <c r="A196" s="2">
        <v>195</v>
      </c>
      <c r="B196" s="2" t="s">
        <v>123</v>
      </c>
      <c r="C196" s="2" t="s">
        <v>2159</v>
      </c>
      <c r="D196" s="2" t="s">
        <v>2472</v>
      </c>
    </row>
    <row r="197" spans="1:4" ht="11.25">
      <c r="A197" s="2">
        <v>196</v>
      </c>
      <c r="B197" s="2" t="s">
        <v>123</v>
      </c>
      <c r="C197" s="2" t="s">
        <v>2473</v>
      </c>
      <c r="D197" s="2" t="s">
        <v>2474</v>
      </c>
    </row>
    <row r="198" spans="1:4" ht="11.25">
      <c r="A198" s="2">
        <v>197</v>
      </c>
      <c r="B198" s="2" t="s">
        <v>123</v>
      </c>
      <c r="C198" s="2" t="s">
        <v>2375</v>
      </c>
      <c r="D198" s="2" t="s">
        <v>2475</v>
      </c>
    </row>
    <row r="199" spans="1:4" ht="11.25">
      <c r="A199" s="2">
        <v>198</v>
      </c>
      <c r="B199" s="2" t="s">
        <v>123</v>
      </c>
      <c r="C199" s="2" t="s">
        <v>2476</v>
      </c>
      <c r="D199" s="2" t="s">
        <v>2477</v>
      </c>
    </row>
    <row r="200" spans="1:4" ht="11.25">
      <c r="A200" s="2">
        <v>199</v>
      </c>
      <c r="B200" s="2" t="s">
        <v>123</v>
      </c>
      <c r="C200" s="2" t="s">
        <v>124</v>
      </c>
      <c r="D200" s="2" t="s">
        <v>125</v>
      </c>
    </row>
    <row r="201" spans="1:4" ht="11.25">
      <c r="A201" s="2">
        <v>200</v>
      </c>
      <c r="B201" s="2" t="s">
        <v>2478</v>
      </c>
      <c r="C201" s="2" t="s">
        <v>2479</v>
      </c>
      <c r="D201" s="2" t="s">
        <v>2480</v>
      </c>
    </row>
    <row r="202" spans="1:4" ht="11.25">
      <c r="A202" s="2">
        <v>201</v>
      </c>
      <c r="B202" s="2" t="s">
        <v>2478</v>
      </c>
      <c r="C202" s="2" t="s">
        <v>2481</v>
      </c>
      <c r="D202" s="2" t="s">
        <v>2482</v>
      </c>
    </row>
    <row r="203" spans="1:4" ht="11.25">
      <c r="A203" s="2">
        <v>202</v>
      </c>
      <c r="B203" s="2" t="s">
        <v>2478</v>
      </c>
      <c r="C203" s="2" t="s">
        <v>2483</v>
      </c>
      <c r="D203" s="2" t="s">
        <v>2484</v>
      </c>
    </row>
    <row r="204" spans="1:4" ht="11.25">
      <c r="A204" s="2">
        <v>203</v>
      </c>
      <c r="B204" s="2" t="s">
        <v>2478</v>
      </c>
      <c r="C204" s="2" t="s">
        <v>2485</v>
      </c>
      <c r="D204" s="2" t="s">
        <v>2486</v>
      </c>
    </row>
    <row r="205" spans="1:4" ht="11.25">
      <c r="A205" s="2">
        <v>204</v>
      </c>
      <c r="B205" s="2" t="s">
        <v>2478</v>
      </c>
      <c r="C205" s="2" t="s">
        <v>2487</v>
      </c>
      <c r="D205" s="2" t="s">
        <v>2488</v>
      </c>
    </row>
    <row r="206" spans="1:4" ht="11.25">
      <c r="A206" s="2">
        <v>205</v>
      </c>
      <c r="B206" s="2" t="s">
        <v>2478</v>
      </c>
      <c r="C206" s="2" t="s">
        <v>2478</v>
      </c>
      <c r="D206" s="2" t="s">
        <v>2489</v>
      </c>
    </row>
    <row r="207" spans="1:4" ht="11.25">
      <c r="A207" s="2">
        <v>206</v>
      </c>
      <c r="B207" s="2" t="s">
        <v>2478</v>
      </c>
      <c r="C207" s="2" t="s">
        <v>2490</v>
      </c>
      <c r="D207" s="2" t="s">
        <v>2491</v>
      </c>
    </row>
    <row r="208" spans="1:4" ht="11.25">
      <c r="A208" s="2">
        <v>207</v>
      </c>
      <c r="B208" s="2" t="s">
        <v>2478</v>
      </c>
      <c r="C208" s="2" t="s">
        <v>2492</v>
      </c>
      <c r="D208" s="2" t="s">
        <v>2493</v>
      </c>
    </row>
    <row r="209" spans="1:4" ht="11.25">
      <c r="A209" s="2">
        <v>208</v>
      </c>
      <c r="B209" s="2" t="s">
        <v>2478</v>
      </c>
      <c r="C209" s="2" t="s">
        <v>2494</v>
      </c>
      <c r="D209" s="2" t="s">
        <v>2495</v>
      </c>
    </row>
    <row r="210" spans="1:4" ht="11.25">
      <c r="A210" s="2">
        <v>209</v>
      </c>
      <c r="B210" s="2" t="s">
        <v>2478</v>
      </c>
      <c r="C210" s="2" t="s">
        <v>2496</v>
      </c>
      <c r="D210" s="2" t="s">
        <v>2497</v>
      </c>
    </row>
    <row r="211" spans="1:4" ht="11.25">
      <c r="A211" s="2">
        <v>210</v>
      </c>
      <c r="B211" s="2" t="s">
        <v>2478</v>
      </c>
      <c r="C211" s="2" t="s">
        <v>2498</v>
      </c>
      <c r="D211" s="2" t="s">
        <v>2499</v>
      </c>
    </row>
    <row r="212" spans="1:4" ht="11.25">
      <c r="A212" s="2">
        <v>211</v>
      </c>
      <c r="B212" s="2" t="s">
        <v>2478</v>
      </c>
      <c r="C212" s="2" t="s">
        <v>2500</v>
      </c>
      <c r="D212" s="2" t="s">
        <v>2501</v>
      </c>
    </row>
    <row r="213" spans="1:4" ht="11.25">
      <c r="A213" s="2">
        <v>212</v>
      </c>
      <c r="B213" s="2" t="s">
        <v>2478</v>
      </c>
      <c r="C213" s="2" t="s">
        <v>2502</v>
      </c>
      <c r="D213" s="2" t="s">
        <v>2503</v>
      </c>
    </row>
    <row r="214" spans="1:4" ht="11.25">
      <c r="A214" s="2">
        <v>213</v>
      </c>
      <c r="B214" s="2" t="s">
        <v>2478</v>
      </c>
      <c r="C214" s="2" t="s">
        <v>2504</v>
      </c>
      <c r="D214" s="2" t="s">
        <v>2505</v>
      </c>
    </row>
    <row r="215" spans="1:4" ht="11.25">
      <c r="A215" s="2">
        <v>214</v>
      </c>
      <c r="B215" s="2" t="s">
        <v>119</v>
      </c>
      <c r="C215" s="2" t="s">
        <v>2506</v>
      </c>
      <c r="D215" s="2" t="s">
        <v>2507</v>
      </c>
    </row>
    <row r="216" spans="1:4" ht="11.25">
      <c r="A216" s="2">
        <v>215</v>
      </c>
      <c r="B216" s="2" t="s">
        <v>119</v>
      </c>
      <c r="C216" s="2" t="s">
        <v>2508</v>
      </c>
      <c r="D216" s="2" t="s">
        <v>2509</v>
      </c>
    </row>
    <row r="217" spans="1:4" ht="11.25">
      <c r="A217" s="2">
        <v>216</v>
      </c>
      <c r="B217" s="2" t="s">
        <v>119</v>
      </c>
      <c r="C217" s="2" t="s">
        <v>2510</v>
      </c>
      <c r="D217" s="2" t="s">
        <v>2511</v>
      </c>
    </row>
    <row r="218" spans="1:4" ht="11.25">
      <c r="A218" s="2">
        <v>217</v>
      </c>
      <c r="B218" s="2" t="s">
        <v>119</v>
      </c>
      <c r="C218" s="2" t="s">
        <v>2512</v>
      </c>
      <c r="D218" s="2" t="s">
        <v>2513</v>
      </c>
    </row>
    <row r="219" spans="1:4" ht="11.25">
      <c r="A219" s="2">
        <v>218</v>
      </c>
      <c r="B219" s="2" t="s">
        <v>119</v>
      </c>
      <c r="C219" s="2" t="s">
        <v>2403</v>
      </c>
      <c r="D219" s="2" t="s">
        <v>2514</v>
      </c>
    </row>
    <row r="220" spans="1:4" ht="11.25">
      <c r="A220" s="2">
        <v>219</v>
      </c>
      <c r="B220" s="2" t="s">
        <v>119</v>
      </c>
      <c r="C220" s="2" t="s">
        <v>2515</v>
      </c>
      <c r="D220" s="2" t="s">
        <v>2516</v>
      </c>
    </row>
    <row r="221" spans="1:4" ht="11.25">
      <c r="A221" s="2">
        <v>220</v>
      </c>
      <c r="B221" s="2" t="s">
        <v>119</v>
      </c>
      <c r="C221" s="2" t="s">
        <v>119</v>
      </c>
      <c r="D221" s="2" t="s">
        <v>2517</v>
      </c>
    </row>
    <row r="222" spans="1:4" ht="11.25">
      <c r="A222" s="2">
        <v>221</v>
      </c>
      <c r="B222" s="2" t="s">
        <v>119</v>
      </c>
      <c r="C222" s="2" t="s">
        <v>2518</v>
      </c>
      <c r="D222" s="2" t="s">
        <v>2519</v>
      </c>
    </row>
    <row r="223" spans="1:4" ht="11.25">
      <c r="A223" s="2">
        <v>222</v>
      </c>
      <c r="B223" s="2" t="s">
        <v>119</v>
      </c>
      <c r="C223" s="2" t="s">
        <v>2520</v>
      </c>
      <c r="D223" s="2" t="s">
        <v>2521</v>
      </c>
    </row>
    <row r="224" spans="1:4" ht="11.25">
      <c r="A224" s="2">
        <v>223</v>
      </c>
      <c r="B224" s="2" t="s">
        <v>119</v>
      </c>
      <c r="C224" s="2" t="s">
        <v>120</v>
      </c>
      <c r="D224" s="2" t="s">
        <v>121</v>
      </c>
    </row>
    <row r="225" spans="1:4" ht="11.25">
      <c r="A225" s="2">
        <v>224</v>
      </c>
      <c r="B225" s="2" t="s">
        <v>119</v>
      </c>
      <c r="C225" s="2" t="s">
        <v>2522</v>
      </c>
      <c r="D225" s="2" t="s">
        <v>2523</v>
      </c>
    </row>
    <row r="226" spans="1:4" ht="11.25">
      <c r="A226" s="2">
        <v>225</v>
      </c>
      <c r="B226" s="2" t="s">
        <v>119</v>
      </c>
      <c r="C226" s="2" t="s">
        <v>2159</v>
      </c>
      <c r="D226" s="2" t="s">
        <v>2524</v>
      </c>
    </row>
    <row r="227" spans="1:4" ht="11.25">
      <c r="A227" s="2">
        <v>226</v>
      </c>
      <c r="B227" s="2" t="s">
        <v>119</v>
      </c>
      <c r="C227" s="2" t="s">
        <v>2525</v>
      </c>
      <c r="D227" s="2" t="s">
        <v>2526</v>
      </c>
    </row>
    <row r="228" spans="1:4" ht="11.25">
      <c r="A228" s="2">
        <v>227</v>
      </c>
      <c r="B228" s="2" t="s">
        <v>2527</v>
      </c>
      <c r="C228" s="2" t="s">
        <v>2528</v>
      </c>
      <c r="D228" s="2" t="s">
        <v>2529</v>
      </c>
    </row>
    <row r="229" spans="1:4" ht="11.25">
      <c r="A229" s="2">
        <v>228</v>
      </c>
      <c r="B229" s="2" t="s">
        <v>2527</v>
      </c>
      <c r="C229" s="2" t="s">
        <v>2530</v>
      </c>
      <c r="D229" s="2" t="s">
        <v>2531</v>
      </c>
    </row>
    <row r="230" spans="1:4" ht="11.25">
      <c r="A230" s="2">
        <v>229</v>
      </c>
      <c r="B230" s="2" t="s">
        <v>2527</v>
      </c>
      <c r="C230" s="2" t="s">
        <v>2532</v>
      </c>
      <c r="D230" s="2" t="s">
        <v>2533</v>
      </c>
    </row>
    <row r="231" spans="1:4" ht="11.25">
      <c r="A231" s="2">
        <v>230</v>
      </c>
      <c r="B231" s="2" t="s">
        <v>2527</v>
      </c>
      <c r="C231" s="2" t="s">
        <v>2534</v>
      </c>
      <c r="D231" s="2" t="s">
        <v>2535</v>
      </c>
    </row>
    <row r="232" spans="1:4" ht="11.25">
      <c r="A232" s="2">
        <v>231</v>
      </c>
      <c r="B232" s="2" t="s">
        <v>2527</v>
      </c>
      <c r="C232" s="2" t="s">
        <v>2536</v>
      </c>
      <c r="D232" s="2" t="s">
        <v>2537</v>
      </c>
    </row>
    <row r="233" spans="1:4" ht="11.25">
      <c r="A233" s="2">
        <v>232</v>
      </c>
      <c r="B233" s="2" t="s">
        <v>2527</v>
      </c>
      <c r="C233" s="2" t="s">
        <v>2538</v>
      </c>
      <c r="D233" s="2" t="s">
        <v>2539</v>
      </c>
    </row>
    <row r="234" spans="1:4" ht="11.25">
      <c r="A234" s="2">
        <v>233</v>
      </c>
      <c r="B234" s="2" t="s">
        <v>2527</v>
      </c>
      <c r="C234" s="2" t="s">
        <v>2540</v>
      </c>
      <c r="D234" s="2" t="s">
        <v>2541</v>
      </c>
    </row>
    <row r="235" spans="1:4" ht="11.25">
      <c r="A235" s="2">
        <v>234</v>
      </c>
      <c r="B235" s="2" t="s">
        <v>2527</v>
      </c>
      <c r="C235" s="2" t="s">
        <v>2542</v>
      </c>
      <c r="D235" s="2" t="s">
        <v>2543</v>
      </c>
    </row>
    <row r="236" spans="1:4" ht="11.25">
      <c r="A236" s="2">
        <v>235</v>
      </c>
      <c r="B236" s="2" t="s">
        <v>2527</v>
      </c>
      <c r="C236" s="2" t="s">
        <v>2527</v>
      </c>
      <c r="D236" s="2" t="s">
        <v>2544</v>
      </c>
    </row>
    <row r="237" spans="1:4" ht="11.25">
      <c r="A237" s="2">
        <v>236</v>
      </c>
      <c r="B237" s="2" t="s">
        <v>2527</v>
      </c>
      <c r="C237" s="2" t="s">
        <v>2545</v>
      </c>
      <c r="D237" s="2" t="s">
        <v>2546</v>
      </c>
    </row>
    <row r="238" spans="1:4" ht="11.25">
      <c r="A238" s="2">
        <v>237</v>
      </c>
      <c r="B238" s="2" t="s">
        <v>2527</v>
      </c>
      <c r="C238" s="2" t="s">
        <v>2547</v>
      </c>
      <c r="D238" s="2" t="s">
        <v>2548</v>
      </c>
    </row>
    <row r="239" spans="1:4" ht="11.25">
      <c r="A239" s="2">
        <v>238</v>
      </c>
      <c r="B239" s="2" t="s">
        <v>2527</v>
      </c>
      <c r="C239" s="2" t="s">
        <v>2549</v>
      </c>
      <c r="D239" s="2" t="s">
        <v>2550</v>
      </c>
    </row>
    <row r="240" spans="1:4" ht="11.25">
      <c r="A240" s="2">
        <v>239</v>
      </c>
      <c r="B240" s="2" t="s">
        <v>2527</v>
      </c>
      <c r="C240" s="2" t="s">
        <v>2551</v>
      </c>
      <c r="D240" s="2" t="s">
        <v>2552</v>
      </c>
    </row>
    <row r="241" spans="1:4" ht="11.25">
      <c r="A241" s="2">
        <v>240</v>
      </c>
      <c r="B241" s="2" t="s">
        <v>2527</v>
      </c>
      <c r="C241" s="2" t="s">
        <v>2553</v>
      </c>
      <c r="D241" s="2" t="s">
        <v>2554</v>
      </c>
    </row>
    <row r="242" spans="1:4" ht="11.25">
      <c r="A242" s="2">
        <v>241</v>
      </c>
      <c r="B242" s="2" t="s">
        <v>2527</v>
      </c>
      <c r="C242" s="2" t="s">
        <v>2555</v>
      </c>
      <c r="D242" s="2" t="s">
        <v>2556</v>
      </c>
    </row>
    <row r="243" spans="1:4" ht="11.25">
      <c r="A243" s="2">
        <v>242</v>
      </c>
      <c r="B243" s="2" t="s">
        <v>2557</v>
      </c>
      <c r="C243" s="2" t="s">
        <v>2558</v>
      </c>
      <c r="D243" s="2" t="s">
        <v>2559</v>
      </c>
    </row>
    <row r="244" spans="1:4" ht="11.25">
      <c r="A244" s="2">
        <v>243</v>
      </c>
      <c r="B244" s="2" t="s">
        <v>2557</v>
      </c>
      <c r="C244" s="2" t="s">
        <v>2560</v>
      </c>
      <c r="D244" s="2" t="s">
        <v>2561</v>
      </c>
    </row>
    <row r="245" spans="1:4" ht="11.25">
      <c r="A245" s="2">
        <v>244</v>
      </c>
      <c r="B245" s="2" t="s">
        <v>2557</v>
      </c>
      <c r="C245" s="2" t="s">
        <v>2562</v>
      </c>
      <c r="D245" s="2" t="s">
        <v>2563</v>
      </c>
    </row>
    <row r="246" spans="1:4" ht="11.25">
      <c r="A246" s="2">
        <v>245</v>
      </c>
      <c r="B246" s="2" t="s">
        <v>2557</v>
      </c>
      <c r="C246" s="2" t="s">
        <v>2564</v>
      </c>
      <c r="D246" s="2" t="s">
        <v>2565</v>
      </c>
    </row>
    <row r="247" spans="1:4" ht="11.25">
      <c r="A247" s="2">
        <v>246</v>
      </c>
      <c r="B247" s="2" t="s">
        <v>2557</v>
      </c>
      <c r="C247" s="2" t="s">
        <v>2557</v>
      </c>
      <c r="D247" s="2" t="s">
        <v>2566</v>
      </c>
    </row>
    <row r="248" spans="1:4" ht="11.25">
      <c r="A248" s="2">
        <v>247</v>
      </c>
      <c r="B248" s="2" t="s">
        <v>2557</v>
      </c>
      <c r="C248" s="2" t="s">
        <v>2567</v>
      </c>
      <c r="D248" s="2" t="s">
        <v>2568</v>
      </c>
    </row>
    <row r="249" spans="1:4" ht="11.25">
      <c r="A249" s="2">
        <v>248</v>
      </c>
      <c r="B249" s="2" t="s">
        <v>2557</v>
      </c>
      <c r="C249" s="2" t="s">
        <v>2182</v>
      </c>
      <c r="D249" s="2" t="s">
        <v>2569</v>
      </c>
    </row>
    <row r="250" spans="1:4" ht="11.25">
      <c r="A250" s="2">
        <v>249</v>
      </c>
      <c r="B250" s="2" t="s">
        <v>2557</v>
      </c>
      <c r="C250" s="2" t="s">
        <v>2570</v>
      </c>
      <c r="D250" s="2" t="s">
        <v>2571</v>
      </c>
    </row>
    <row r="251" spans="1:4" ht="11.25">
      <c r="A251" s="2">
        <v>250</v>
      </c>
      <c r="B251" s="2" t="s">
        <v>2557</v>
      </c>
      <c r="C251" s="2" t="s">
        <v>2572</v>
      </c>
      <c r="D251" s="2" t="s">
        <v>2573</v>
      </c>
    </row>
    <row r="252" spans="1:4" ht="11.25">
      <c r="A252" s="2">
        <v>251</v>
      </c>
      <c r="B252" s="2" t="s">
        <v>2557</v>
      </c>
      <c r="C252" s="2" t="s">
        <v>2574</v>
      </c>
      <c r="D252" s="2" t="s">
        <v>2575</v>
      </c>
    </row>
    <row r="253" spans="1:4" ht="11.25">
      <c r="A253" s="2">
        <v>252</v>
      </c>
      <c r="B253" s="2" t="s">
        <v>2576</v>
      </c>
      <c r="C253" s="2" t="s">
        <v>2577</v>
      </c>
      <c r="D253" s="2" t="s">
        <v>2578</v>
      </c>
    </row>
    <row r="254" spans="1:4" ht="11.25">
      <c r="A254" s="2">
        <v>253</v>
      </c>
      <c r="B254" s="2" t="s">
        <v>2576</v>
      </c>
      <c r="C254" s="2" t="s">
        <v>2460</v>
      </c>
      <c r="D254" s="2" t="s">
        <v>2579</v>
      </c>
    </row>
    <row r="255" spans="1:4" ht="11.25">
      <c r="A255" s="2">
        <v>254</v>
      </c>
      <c r="B255" s="2" t="s">
        <v>2576</v>
      </c>
      <c r="C255" s="2" t="s">
        <v>2580</v>
      </c>
      <c r="D255" s="2" t="s">
        <v>2581</v>
      </c>
    </row>
    <row r="256" spans="1:4" ht="11.25">
      <c r="A256" s="2">
        <v>255</v>
      </c>
      <c r="B256" s="2" t="s">
        <v>2576</v>
      </c>
      <c r="C256" s="2" t="s">
        <v>2119</v>
      </c>
      <c r="D256" s="2" t="s">
        <v>2582</v>
      </c>
    </row>
    <row r="257" spans="1:4" ht="11.25">
      <c r="A257" s="2">
        <v>256</v>
      </c>
      <c r="B257" s="2" t="s">
        <v>2576</v>
      </c>
      <c r="C257" s="2" t="s">
        <v>2583</v>
      </c>
      <c r="D257" s="2" t="s">
        <v>2584</v>
      </c>
    </row>
    <row r="258" spans="1:4" ht="11.25">
      <c r="A258" s="2">
        <v>257</v>
      </c>
      <c r="B258" s="2" t="s">
        <v>2576</v>
      </c>
      <c r="C258" s="2" t="s">
        <v>2585</v>
      </c>
      <c r="D258" s="2" t="s">
        <v>2586</v>
      </c>
    </row>
    <row r="259" spans="1:4" ht="11.25">
      <c r="A259" s="2">
        <v>258</v>
      </c>
      <c r="B259" s="2" t="s">
        <v>2576</v>
      </c>
      <c r="C259" s="2" t="s">
        <v>2576</v>
      </c>
      <c r="D259" s="2" t="s">
        <v>2587</v>
      </c>
    </row>
    <row r="260" spans="1:4" ht="11.25">
      <c r="A260" s="2">
        <v>259</v>
      </c>
      <c r="B260" s="2" t="s">
        <v>2576</v>
      </c>
      <c r="C260" s="2" t="s">
        <v>2588</v>
      </c>
      <c r="D260" s="2" t="s">
        <v>2589</v>
      </c>
    </row>
    <row r="261" spans="1:4" ht="11.25">
      <c r="A261" s="2">
        <v>260</v>
      </c>
      <c r="B261" s="2" t="s">
        <v>2576</v>
      </c>
      <c r="C261" s="2" t="s">
        <v>2590</v>
      </c>
      <c r="D261" s="2" t="s">
        <v>2591</v>
      </c>
    </row>
    <row r="262" spans="1:4" ht="11.25">
      <c r="A262" s="2">
        <v>261</v>
      </c>
      <c r="B262" s="2" t="s">
        <v>2592</v>
      </c>
      <c r="C262" s="2" t="s">
        <v>2593</v>
      </c>
      <c r="D262" s="2" t="s">
        <v>2594</v>
      </c>
    </row>
    <row r="263" spans="1:4" ht="11.25">
      <c r="A263" s="2">
        <v>262</v>
      </c>
      <c r="B263" s="2" t="s">
        <v>2592</v>
      </c>
      <c r="C263" s="2" t="s">
        <v>2595</v>
      </c>
      <c r="D263" s="2" t="s">
        <v>2596</v>
      </c>
    </row>
    <row r="264" spans="1:4" ht="11.25">
      <c r="A264" s="2">
        <v>263</v>
      </c>
      <c r="B264" s="2" t="s">
        <v>2592</v>
      </c>
      <c r="C264" s="2" t="s">
        <v>2341</v>
      </c>
      <c r="D264" s="2" t="s">
        <v>2597</v>
      </c>
    </row>
    <row r="265" spans="1:4" ht="11.25">
      <c r="A265" s="2">
        <v>264</v>
      </c>
      <c r="B265" s="2" t="s">
        <v>2592</v>
      </c>
      <c r="C265" s="2" t="s">
        <v>2598</v>
      </c>
      <c r="D265" s="2" t="s">
        <v>2599</v>
      </c>
    </row>
    <row r="266" spans="1:4" ht="11.25">
      <c r="A266" s="2">
        <v>265</v>
      </c>
      <c r="B266" s="2" t="s">
        <v>2592</v>
      </c>
      <c r="C266" s="2" t="s">
        <v>2600</v>
      </c>
      <c r="D266" s="2" t="s">
        <v>2601</v>
      </c>
    </row>
    <row r="267" spans="1:4" ht="11.25">
      <c r="A267" s="2">
        <v>266</v>
      </c>
      <c r="B267" s="2" t="s">
        <v>2592</v>
      </c>
      <c r="C267" s="2" t="s">
        <v>2602</v>
      </c>
      <c r="D267" s="2" t="s">
        <v>2603</v>
      </c>
    </row>
    <row r="268" spans="1:4" ht="11.25">
      <c r="A268" s="2">
        <v>267</v>
      </c>
      <c r="B268" s="2" t="s">
        <v>2592</v>
      </c>
      <c r="C268" s="2" t="s">
        <v>2592</v>
      </c>
      <c r="D268" s="2" t="s">
        <v>2604</v>
      </c>
    </row>
    <row r="269" spans="1:4" ht="11.25">
      <c r="A269" s="2">
        <v>268</v>
      </c>
      <c r="B269" s="2" t="s">
        <v>2592</v>
      </c>
      <c r="C269" s="2" t="s">
        <v>2605</v>
      </c>
      <c r="D269" s="2" t="s">
        <v>2606</v>
      </c>
    </row>
    <row r="270" spans="1:4" ht="11.25">
      <c r="A270" s="2">
        <v>269</v>
      </c>
      <c r="B270" s="2" t="s">
        <v>2592</v>
      </c>
      <c r="C270" s="2" t="s">
        <v>2607</v>
      </c>
      <c r="D270" s="2" t="s">
        <v>2608</v>
      </c>
    </row>
    <row r="271" spans="1:4" ht="11.25">
      <c r="A271" s="2">
        <v>270</v>
      </c>
      <c r="B271" s="2" t="s">
        <v>2592</v>
      </c>
      <c r="C271" s="2" t="s">
        <v>2609</v>
      </c>
      <c r="D271" s="2" t="s">
        <v>2610</v>
      </c>
    </row>
    <row r="272" spans="1:4" ht="11.25">
      <c r="A272" s="2">
        <v>271</v>
      </c>
      <c r="B272" s="2" t="s">
        <v>2592</v>
      </c>
      <c r="C272" s="2" t="s">
        <v>2611</v>
      </c>
      <c r="D272" s="2" t="s">
        <v>2612</v>
      </c>
    </row>
    <row r="273" spans="1:4" ht="11.25">
      <c r="A273" s="2">
        <v>272</v>
      </c>
      <c r="B273" s="2" t="s">
        <v>2592</v>
      </c>
      <c r="C273" s="2" t="s">
        <v>2613</v>
      </c>
      <c r="D273" s="2" t="s">
        <v>2614</v>
      </c>
    </row>
    <row r="274" spans="1:4" ht="11.25">
      <c r="A274" s="2">
        <v>273</v>
      </c>
      <c r="B274" s="2" t="s">
        <v>2592</v>
      </c>
      <c r="C274" s="2" t="s">
        <v>2615</v>
      </c>
      <c r="D274" s="2" t="s">
        <v>2616</v>
      </c>
    </row>
    <row r="275" spans="1:4" ht="11.25">
      <c r="A275" s="2">
        <v>274</v>
      </c>
      <c r="B275" s="2" t="s">
        <v>2592</v>
      </c>
      <c r="C275" s="2" t="s">
        <v>2617</v>
      </c>
      <c r="D275" s="2" t="s">
        <v>2618</v>
      </c>
    </row>
    <row r="276" spans="1:4" ht="11.25">
      <c r="A276" s="2">
        <v>275</v>
      </c>
      <c r="B276" s="2" t="s">
        <v>2592</v>
      </c>
      <c r="C276" s="2" t="s">
        <v>2619</v>
      </c>
      <c r="D276" s="2" t="s">
        <v>2620</v>
      </c>
    </row>
    <row r="277" spans="1:4" ht="11.25">
      <c r="A277" s="2">
        <v>276</v>
      </c>
      <c r="B277" s="2" t="s">
        <v>2621</v>
      </c>
      <c r="C277" s="2" t="s">
        <v>2622</v>
      </c>
      <c r="D277" s="2" t="s">
        <v>2623</v>
      </c>
    </row>
    <row r="278" spans="1:4" ht="11.25">
      <c r="A278" s="2">
        <v>277</v>
      </c>
      <c r="B278" s="2" t="s">
        <v>2621</v>
      </c>
      <c r="C278" s="2" t="s">
        <v>2624</v>
      </c>
      <c r="D278" s="2" t="s">
        <v>2625</v>
      </c>
    </row>
    <row r="279" spans="1:4" ht="11.25">
      <c r="A279" s="2">
        <v>278</v>
      </c>
      <c r="B279" s="2" t="s">
        <v>2621</v>
      </c>
      <c r="C279" s="2" t="s">
        <v>2583</v>
      </c>
      <c r="D279" s="2" t="s">
        <v>2626</v>
      </c>
    </row>
    <row r="280" spans="1:4" ht="11.25">
      <c r="A280" s="2">
        <v>279</v>
      </c>
      <c r="B280" s="2" t="s">
        <v>2621</v>
      </c>
      <c r="C280" s="2" t="s">
        <v>2627</v>
      </c>
      <c r="D280" s="2" t="s">
        <v>2628</v>
      </c>
    </row>
    <row r="281" spans="1:4" ht="11.25">
      <c r="A281" s="2">
        <v>280</v>
      </c>
      <c r="B281" s="2" t="s">
        <v>2621</v>
      </c>
      <c r="C281" s="2" t="s">
        <v>2629</v>
      </c>
      <c r="D281" s="2" t="s">
        <v>2630</v>
      </c>
    </row>
    <row r="282" spans="1:4" ht="11.25">
      <c r="A282" s="2">
        <v>281</v>
      </c>
      <c r="B282" s="2" t="s">
        <v>2621</v>
      </c>
      <c r="C282" s="2" t="s">
        <v>2631</v>
      </c>
      <c r="D282" s="2" t="s">
        <v>2632</v>
      </c>
    </row>
    <row r="283" spans="1:4" ht="11.25">
      <c r="A283" s="2">
        <v>282</v>
      </c>
      <c r="B283" s="2" t="s">
        <v>2621</v>
      </c>
      <c r="C283" s="2" t="s">
        <v>2621</v>
      </c>
      <c r="D283" s="2" t="s">
        <v>2633</v>
      </c>
    </row>
    <row r="284" spans="1:4" ht="11.25">
      <c r="A284" s="2">
        <v>283</v>
      </c>
      <c r="B284" s="2" t="s">
        <v>2621</v>
      </c>
      <c r="C284" s="2" t="s">
        <v>2634</v>
      </c>
      <c r="D284" s="2" t="s">
        <v>2635</v>
      </c>
    </row>
    <row r="285" spans="1:4" ht="11.25">
      <c r="A285" s="2">
        <v>284</v>
      </c>
      <c r="B285" s="2" t="s">
        <v>2621</v>
      </c>
      <c r="C285" s="2" t="s">
        <v>2636</v>
      </c>
      <c r="D285" s="2" t="s">
        <v>2637</v>
      </c>
    </row>
    <row r="286" spans="1:4" ht="11.25">
      <c r="A286" s="2">
        <v>285</v>
      </c>
      <c r="B286" s="2" t="s">
        <v>2621</v>
      </c>
      <c r="C286" s="2" t="s">
        <v>2638</v>
      </c>
      <c r="D286" s="2" t="s">
        <v>2639</v>
      </c>
    </row>
    <row r="287" spans="1:4" ht="11.25">
      <c r="A287" s="2">
        <v>286</v>
      </c>
      <c r="B287" s="2" t="s">
        <v>2621</v>
      </c>
      <c r="C287" s="2" t="s">
        <v>2640</v>
      </c>
      <c r="D287" s="2" t="s">
        <v>2641</v>
      </c>
    </row>
    <row r="288" spans="1:4" ht="11.25">
      <c r="A288" s="2">
        <v>287</v>
      </c>
      <c r="B288" s="2" t="s">
        <v>2621</v>
      </c>
      <c r="C288" s="2" t="s">
        <v>2500</v>
      </c>
      <c r="D288" s="2" t="s">
        <v>2642</v>
      </c>
    </row>
    <row r="289" spans="1:4" ht="11.25">
      <c r="A289" s="2">
        <v>288</v>
      </c>
      <c r="B289" s="2" t="s">
        <v>2643</v>
      </c>
      <c r="C289" s="2" t="s">
        <v>2644</v>
      </c>
      <c r="D289" s="2" t="s">
        <v>2645</v>
      </c>
    </row>
    <row r="290" spans="1:4" ht="11.25">
      <c r="A290" s="2">
        <v>289</v>
      </c>
      <c r="B290" s="2" t="s">
        <v>2643</v>
      </c>
      <c r="C290" s="2" t="s">
        <v>2646</v>
      </c>
      <c r="D290" s="2" t="s">
        <v>2647</v>
      </c>
    </row>
    <row r="291" spans="1:4" ht="11.25">
      <c r="A291" s="2">
        <v>290</v>
      </c>
      <c r="B291" s="2" t="s">
        <v>2643</v>
      </c>
      <c r="C291" s="2" t="s">
        <v>2648</v>
      </c>
      <c r="D291" s="2" t="s">
        <v>2649</v>
      </c>
    </row>
    <row r="292" spans="1:4" ht="11.25">
      <c r="A292" s="2">
        <v>291</v>
      </c>
      <c r="B292" s="2" t="s">
        <v>2643</v>
      </c>
      <c r="C292" s="2" t="s">
        <v>2588</v>
      </c>
      <c r="D292" s="2" t="s">
        <v>2650</v>
      </c>
    </row>
    <row r="293" spans="1:4" ht="11.25">
      <c r="A293" s="2">
        <v>292</v>
      </c>
      <c r="B293" s="2" t="s">
        <v>2643</v>
      </c>
      <c r="C293" s="2" t="s">
        <v>2105</v>
      </c>
      <c r="D293" s="2" t="s">
        <v>2651</v>
      </c>
    </row>
    <row r="294" spans="1:4" ht="11.25">
      <c r="A294" s="2">
        <v>293</v>
      </c>
      <c r="B294" s="2" t="s">
        <v>2643</v>
      </c>
      <c r="C294" s="2" t="s">
        <v>2652</v>
      </c>
      <c r="D294" s="2" t="s">
        <v>2653</v>
      </c>
    </row>
    <row r="295" spans="1:4" ht="11.25">
      <c r="A295" s="2">
        <v>294</v>
      </c>
      <c r="B295" s="2" t="s">
        <v>2643</v>
      </c>
      <c r="C295" s="2" t="s">
        <v>2643</v>
      </c>
      <c r="D295" s="2" t="s">
        <v>2654</v>
      </c>
    </row>
    <row r="296" spans="1:4" ht="11.25">
      <c r="A296" s="2">
        <v>295</v>
      </c>
      <c r="B296" s="2" t="s">
        <v>2643</v>
      </c>
      <c r="C296" s="2" t="s">
        <v>2655</v>
      </c>
      <c r="D296" s="2" t="s">
        <v>2656</v>
      </c>
    </row>
    <row r="297" spans="1:4" ht="11.25">
      <c r="A297" s="2">
        <v>296</v>
      </c>
      <c r="B297" s="2" t="s">
        <v>2643</v>
      </c>
      <c r="C297" s="2" t="s">
        <v>2657</v>
      </c>
      <c r="D297" s="2" t="s">
        <v>2658</v>
      </c>
    </row>
    <row r="298" spans="1:4" ht="11.25">
      <c r="A298" s="2">
        <v>297</v>
      </c>
      <c r="B298" s="2" t="s">
        <v>2643</v>
      </c>
      <c r="C298" s="2" t="s">
        <v>2659</v>
      </c>
      <c r="D298" s="2" t="s">
        <v>2660</v>
      </c>
    </row>
    <row r="299" spans="1:4" ht="11.25">
      <c r="A299" s="2">
        <v>298</v>
      </c>
      <c r="B299" s="2" t="s">
        <v>2661</v>
      </c>
      <c r="C299" s="2" t="s">
        <v>2662</v>
      </c>
      <c r="D299" s="2" t="s">
        <v>2663</v>
      </c>
    </row>
    <row r="300" spans="1:4" ht="11.25">
      <c r="A300" s="2">
        <v>299</v>
      </c>
      <c r="B300" s="2" t="s">
        <v>2661</v>
      </c>
      <c r="C300" s="2" t="s">
        <v>2664</v>
      </c>
      <c r="D300" s="2" t="s">
        <v>2665</v>
      </c>
    </row>
    <row r="301" spans="1:4" ht="11.25">
      <c r="A301" s="2">
        <v>300</v>
      </c>
      <c r="B301" s="2" t="s">
        <v>2661</v>
      </c>
      <c r="C301" s="2" t="s">
        <v>2666</v>
      </c>
      <c r="D301" s="2" t="s">
        <v>2667</v>
      </c>
    </row>
    <row r="302" spans="1:4" ht="11.25">
      <c r="A302" s="2">
        <v>301</v>
      </c>
      <c r="B302" s="2" t="s">
        <v>2661</v>
      </c>
      <c r="C302" s="2" t="s">
        <v>2668</v>
      </c>
      <c r="D302" s="2" t="s">
        <v>2669</v>
      </c>
    </row>
    <row r="303" spans="1:4" ht="11.25">
      <c r="A303" s="2">
        <v>302</v>
      </c>
      <c r="B303" s="2" t="s">
        <v>2661</v>
      </c>
      <c r="C303" s="2" t="s">
        <v>2670</v>
      </c>
      <c r="D303" s="2" t="s">
        <v>2671</v>
      </c>
    </row>
    <row r="304" spans="1:4" ht="11.25">
      <c r="A304" s="2">
        <v>303</v>
      </c>
      <c r="B304" s="2" t="s">
        <v>2661</v>
      </c>
      <c r="C304" s="2" t="s">
        <v>2672</v>
      </c>
      <c r="D304" s="2" t="s">
        <v>2673</v>
      </c>
    </row>
    <row r="305" spans="1:4" ht="11.25">
      <c r="A305" s="2">
        <v>304</v>
      </c>
      <c r="B305" s="2" t="s">
        <v>2661</v>
      </c>
      <c r="C305" s="2" t="s">
        <v>2448</v>
      </c>
      <c r="D305" s="2" t="s">
        <v>2674</v>
      </c>
    </row>
    <row r="306" spans="1:4" ht="11.25">
      <c r="A306" s="2">
        <v>305</v>
      </c>
      <c r="B306" s="2" t="s">
        <v>2661</v>
      </c>
      <c r="C306" s="2" t="s">
        <v>2675</v>
      </c>
      <c r="D306" s="2" t="s">
        <v>2676</v>
      </c>
    </row>
    <row r="307" spans="1:4" ht="11.25">
      <c r="A307" s="2">
        <v>306</v>
      </c>
      <c r="B307" s="2" t="s">
        <v>2661</v>
      </c>
      <c r="C307" s="2" t="s">
        <v>2661</v>
      </c>
      <c r="D307" s="2" t="s">
        <v>2677</v>
      </c>
    </row>
    <row r="308" spans="1:4" ht="11.25">
      <c r="A308" s="2">
        <v>307</v>
      </c>
      <c r="B308" s="2" t="s">
        <v>2661</v>
      </c>
      <c r="C308" s="2" t="s">
        <v>2678</v>
      </c>
      <c r="D308" s="2" t="s">
        <v>2679</v>
      </c>
    </row>
    <row r="309" spans="1:4" ht="11.25">
      <c r="A309" s="2">
        <v>308</v>
      </c>
      <c r="B309" s="2" t="s">
        <v>2661</v>
      </c>
      <c r="C309" s="2" t="s">
        <v>2680</v>
      </c>
      <c r="D309" s="2" t="s">
        <v>2681</v>
      </c>
    </row>
    <row r="310" spans="1:4" ht="11.25">
      <c r="A310" s="2">
        <v>309</v>
      </c>
      <c r="B310" s="2" t="s">
        <v>2661</v>
      </c>
      <c r="C310" s="2" t="s">
        <v>2682</v>
      </c>
      <c r="D310" s="2" t="s">
        <v>2683</v>
      </c>
    </row>
    <row r="311" spans="1:4" ht="11.25">
      <c r="A311" s="2">
        <v>310</v>
      </c>
      <c r="B311" s="2" t="s">
        <v>2661</v>
      </c>
      <c r="C311" s="2" t="s">
        <v>2684</v>
      </c>
      <c r="D311" s="2" t="s">
        <v>2685</v>
      </c>
    </row>
    <row r="312" spans="1:4" ht="11.25">
      <c r="A312" s="2">
        <v>311</v>
      </c>
      <c r="B312" s="2" t="s">
        <v>2686</v>
      </c>
      <c r="C312" s="2" t="s">
        <v>2687</v>
      </c>
      <c r="D312" s="2" t="s">
        <v>2688</v>
      </c>
    </row>
    <row r="313" spans="1:4" ht="11.25">
      <c r="A313" s="2">
        <v>312</v>
      </c>
      <c r="B313" s="2" t="s">
        <v>2686</v>
      </c>
      <c r="C313" s="2" t="s">
        <v>2689</v>
      </c>
      <c r="D313" s="2" t="s">
        <v>2690</v>
      </c>
    </row>
    <row r="314" spans="1:4" ht="11.25">
      <c r="A314" s="2">
        <v>313</v>
      </c>
      <c r="B314" s="2" t="s">
        <v>2686</v>
      </c>
      <c r="C314" s="2" t="s">
        <v>2691</v>
      </c>
      <c r="D314" s="2" t="s">
        <v>2692</v>
      </c>
    </row>
    <row r="315" spans="1:4" ht="11.25">
      <c r="A315" s="2">
        <v>314</v>
      </c>
      <c r="B315" s="2" t="s">
        <v>2686</v>
      </c>
      <c r="C315" s="2" t="s">
        <v>2693</v>
      </c>
      <c r="D315" s="2" t="s">
        <v>2694</v>
      </c>
    </row>
    <row r="316" spans="1:4" ht="11.25">
      <c r="A316" s="2">
        <v>315</v>
      </c>
      <c r="B316" s="2" t="s">
        <v>2686</v>
      </c>
      <c r="C316" s="2" t="s">
        <v>2695</v>
      </c>
      <c r="D316" s="2" t="s">
        <v>2696</v>
      </c>
    </row>
    <row r="317" spans="1:4" ht="11.25">
      <c r="A317" s="2">
        <v>316</v>
      </c>
      <c r="B317" s="2" t="s">
        <v>2686</v>
      </c>
      <c r="C317" s="2" t="s">
        <v>2697</v>
      </c>
      <c r="D317" s="2" t="s">
        <v>2698</v>
      </c>
    </row>
    <row r="318" spans="1:4" ht="11.25">
      <c r="A318" s="2">
        <v>317</v>
      </c>
      <c r="B318" s="2" t="s">
        <v>2686</v>
      </c>
      <c r="C318" s="2" t="s">
        <v>2699</v>
      </c>
      <c r="D318" s="2" t="s">
        <v>2700</v>
      </c>
    </row>
    <row r="319" spans="1:4" ht="11.25">
      <c r="A319" s="2">
        <v>318</v>
      </c>
      <c r="B319" s="2" t="s">
        <v>2686</v>
      </c>
      <c r="C319" s="2" t="s">
        <v>2701</v>
      </c>
      <c r="D319" s="2" t="s">
        <v>2702</v>
      </c>
    </row>
    <row r="320" spans="1:4" ht="11.25">
      <c r="A320" s="2">
        <v>319</v>
      </c>
      <c r="B320" s="2" t="s">
        <v>2686</v>
      </c>
      <c r="C320" s="2" t="s">
        <v>2703</v>
      </c>
      <c r="D320" s="2" t="s">
        <v>2704</v>
      </c>
    </row>
    <row r="321" spans="1:4" ht="11.25">
      <c r="A321" s="2">
        <v>320</v>
      </c>
      <c r="B321" s="2" t="s">
        <v>2686</v>
      </c>
      <c r="C321" s="2" t="s">
        <v>2570</v>
      </c>
      <c r="D321" s="2" t="s">
        <v>2705</v>
      </c>
    </row>
    <row r="322" spans="1:4" ht="11.25">
      <c r="A322" s="2">
        <v>321</v>
      </c>
      <c r="B322" s="2" t="s">
        <v>2686</v>
      </c>
      <c r="C322" s="2" t="s">
        <v>2706</v>
      </c>
      <c r="D322" s="2" t="s">
        <v>2707</v>
      </c>
    </row>
    <row r="323" spans="1:4" ht="11.25">
      <c r="A323" s="2">
        <v>322</v>
      </c>
      <c r="B323" s="2" t="s">
        <v>2686</v>
      </c>
      <c r="C323" s="2" t="s">
        <v>2708</v>
      </c>
      <c r="D323" s="2" t="s">
        <v>2709</v>
      </c>
    </row>
    <row r="324" spans="1:4" ht="11.25">
      <c r="A324" s="2">
        <v>323</v>
      </c>
      <c r="B324" s="2" t="s">
        <v>2686</v>
      </c>
      <c r="C324" s="2" t="s">
        <v>2686</v>
      </c>
      <c r="D324" s="2" t="s">
        <v>2710</v>
      </c>
    </row>
    <row r="325" spans="1:4" ht="11.25">
      <c r="A325" s="2">
        <v>324</v>
      </c>
      <c r="B325" s="2" t="s">
        <v>2686</v>
      </c>
      <c r="C325" s="2" t="s">
        <v>2711</v>
      </c>
      <c r="D325" s="2" t="s">
        <v>2712</v>
      </c>
    </row>
    <row r="326" spans="1:4" ht="11.25">
      <c r="A326" s="2">
        <v>325</v>
      </c>
      <c r="B326" s="2" t="s">
        <v>2686</v>
      </c>
      <c r="C326" s="2" t="s">
        <v>2713</v>
      </c>
      <c r="D326" s="2" t="s">
        <v>2714</v>
      </c>
    </row>
    <row r="327" spans="1:4" ht="11.25">
      <c r="A327" s="2">
        <v>326</v>
      </c>
      <c r="B327" s="2" t="s">
        <v>2686</v>
      </c>
      <c r="C327" s="2" t="s">
        <v>2715</v>
      </c>
      <c r="D327" s="2" t="s">
        <v>2716</v>
      </c>
    </row>
    <row r="328" spans="1:4" ht="11.25">
      <c r="A328" s="2">
        <v>327</v>
      </c>
      <c r="B328" s="2" t="s">
        <v>111</v>
      </c>
      <c r="C328" s="2" t="s">
        <v>116</v>
      </c>
      <c r="D328" s="2" t="s">
        <v>117</v>
      </c>
    </row>
    <row r="329" spans="1:4" ht="11.25">
      <c r="A329" s="2">
        <v>328</v>
      </c>
      <c r="B329" s="2" t="s">
        <v>111</v>
      </c>
      <c r="C329" s="2" t="s">
        <v>2331</v>
      </c>
      <c r="D329" s="2" t="s">
        <v>2717</v>
      </c>
    </row>
    <row r="330" spans="1:4" ht="11.25">
      <c r="A330" s="2">
        <v>329</v>
      </c>
      <c r="B330" s="2" t="s">
        <v>111</v>
      </c>
      <c r="C330" s="2" t="s">
        <v>2718</v>
      </c>
      <c r="D330" s="2" t="s">
        <v>2719</v>
      </c>
    </row>
    <row r="331" spans="1:4" ht="11.25">
      <c r="A331" s="2">
        <v>330</v>
      </c>
      <c r="B331" s="2" t="s">
        <v>111</v>
      </c>
      <c r="C331" s="2" t="s">
        <v>114</v>
      </c>
      <c r="D331" s="2" t="s">
        <v>115</v>
      </c>
    </row>
    <row r="332" spans="1:4" ht="11.25">
      <c r="A332" s="2">
        <v>331</v>
      </c>
      <c r="B332" s="2" t="s">
        <v>111</v>
      </c>
      <c r="C332" s="2" t="s">
        <v>111</v>
      </c>
      <c r="D332" s="2" t="s">
        <v>2720</v>
      </c>
    </row>
    <row r="333" spans="1:4" ht="11.25">
      <c r="A333" s="2">
        <v>332</v>
      </c>
      <c r="B333" s="2" t="s">
        <v>111</v>
      </c>
      <c r="C333" s="2" t="s">
        <v>112</v>
      </c>
      <c r="D333" s="2" t="s">
        <v>113</v>
      </c>
    </row>
    <row r="334" spans="1:4" ht="11.25">
      <c r="A334" s="2">
        <v>333</v>
      </c>
      <c r="B334" s="2" t="s">
        <v>2721</v>
      </c>
      <c r="C334" s="2" t="s">
        <v>2722</v>
      </c>
      <c r="D334" s="2" t="s">
        <v>2723</v>
      </c>
    </row>
    <row r="335" spans="1:4" ht="11.25">
      <c r="A335" s="2">
        <v>334</v>
      </c>
      <c r="B335" s="2" t="s">
        <v>2721</v>
      </c>
      <c r="C335" s="2" t="s">
        <v>2724</v>
      </c>
      <c r="D335" s="2" t="s">
        <v>2725</v>
      </c>
    </row>
    <row r="336" spans="1:4" ht="11.25">
      <c r="A336" s="2">
        <v>335</v>
      </c>
      <c r="B336" s="2" t="s">
        <v>2721</v>
      </c>
      <c r="C336" s="2" t="s">
        <v>2726</v>
      </c>
      <c r="D336" s="2" t="s">
        <v>2727</v>
      </c>
    </row>
    <row r="337" spans="1:4" ht="11.25">
      <c r="A337" s="2">
        <v>336</v>
      </c>
      <c r="B337" s="2" t="s">
        <v>2721</v>
      </c>
      <c r="C337" s="2" t="s">
        <v>2728</v>
      </c>
      <c r="D337" s="2" t="s">
        <v>2729</v>
      </c>
    </row>
    <row r="338" spans="1:4" ht="11.25">
      <c r="A338" s="2">
        <v>337</v>
      </c>
      <c r="B338" s="2" t="s">
        <v>2721</v>
      </c>
      <c r="C338" s="2" t="s">
        <v>2730</v>
      </c>
      <c r="D338" s="2" t="s">
        <v>2731</v>
      </c>
    </row>
    <row r="339" spans="1:4" ht="11.25">
      <c r="A339" s="2">
        <v>338</v>
      </c>
      <c r="B339" s="2" t="s">
        <v>2721</v>
      </c>
      <c r="C339" s="2" t="s">
        <v>2732</v>
      </c>
      <c r="D339" s="2" t="s">
        <v>2733</v>
      </c>
    </row>
    <row r="340" spans="1:4" ht="11.25">
      <c r="A340" s="2">
        <v>339</v>
      </c>
      <c r="B340" s="2" t="s">
        <v>2721</v>
      </c>
      <c r="C340" s="2" t="s">
        <v>2734</v>
      </c>
      <c r="D340" s="2" t="s">
        <v>2735</v>
      </c>
    </row>
    <row r="341" spans="1:4" ht="11.25">
      <c r="A341" s="2">
        <v>340</v>
      </c>
      <c r="B341" s="2" t="s">
        <v>2721</v>
      </c>
      <c r="C341" s="2" t="s">
        <v>2721</v>
      </c>
      <c r="D341" s="2" t="s">
        <v>2736</v>
      </c>
    </row>
    <row r="342" spans="1:4" ht="11.25">
      <c r="A342" s="2">
        <v>341</v>
      </c>
      <c r="B342" s="2" t="s">
        <v>2721</v>
      </c>
      <c r="C342" s="2" t="s">
        <v>2737</v>
      </c>
      <c r="D342" s="2" t="s">
        <v>2738</v>
      </c>
    </row>
    <row r="343" spans="1:4" ht="11.25">
      <c r="A343" s="2">
        <v>342</v>
      </c>
      <c r="B343" s="2" t="s">
        <v>2739</v>
      </c>
      <c r="C343" s="2" t="s">
        <v>2740</v>
      </c>
      <c r="D343" s="2" t="s">
        <v>2741</v>
      </c>
    </row>
    <row r="344" spans="1:4" ht="11.25">
      <c r="A344" s="2">
        <v>343</v>
      </c>
      <c r="B344" s="2" t="s">
        <v>2739</v>
      </c>
      <c r="C344" s="2" t="s">
        <v>2742</v>
      </c>
      <c r="D344" s="2" t="s">
        <v>2743</v>
      </c>
    </row>
    <row r="345" spans="1:4" ht="11.25">
      <c r="A345" s="2">
        <v>344</v>
      </c>
      <c r="B345" s="2" t="s">
        <v>2739</v>
      </c>
      <c r="C345" s="2" t="s">
        <v>2744</v>
      </c>
      <c r="D345" s="2" t="s">
        <v>2745</v>
      </c>
    </row>
    <row r="346" spans="1:4" ht="11.25">
      <c r="A346" s="2">
        <v>345</v>
      </c>
      <c r="B346" s="2" t="s">
        <v>2739</v>
      </c>
      <c r="C346" s="2" t="s">
        <v>2746</v>
      </c>
      <c r="D346" s="2" t="s">
        <v>2747</v>
      </c>
    </row>
    <row r="347" spans="1:4" ht="11.25">
      <c r="A347" s="2">
        <v>346</v>
      </c>
      <c r="B347" s="2" t="s">
        <v>2739</v>
      </c>
      <c r="C347" s="2" t="s">
        <v>2748</v>
      </c>
      <c r="D347" s="2" t="s">
        <v>2749</v>
      </c>
    </row>
    <row r="348" spans="1:4" ht="11.25">
      <c r="A348" s="2">
        <v>347</v>
      </c>
      <c r="B348" s="2" t="s">
        <v>2739</v>
      </c>
      <c r="C348" s="2" t="s">
        <v>2750</v>
      </c>
      <c r="D348" s="2" t="s">
        <v>2751</v>
      </c>
    </row>
    <row r="349" spans="1:4" ht="11.25">
      <c r="A349" s="2">
        <v>348</v>
      </c>
      <c r="B349" s="2" t="s">
        <v>2739</v>
      </c>
      <c r="C349" s="2" t="s">
        <v>2752</v>
      </c>
      <c r="D349" s="2" t="s">
        <v>2753</v>
      </c>
    </row>
    <row r="350" spans="1:4" ht="11.25">
      <c r="A350" s="2">
        <v>349</v>
      </c>
      <c r="B350" s="2" t="s">
        <v>2739</v>
      </c>
      <c r="C350" s="2" t="s">
        <v>2754</v>
      </c>
      <c r="D350" s="2" t="s">
        <v>2755</v>
      </c>
    </row>
    <row r="351" spans="1:4" ht="11.25">
      <c r="A351" s="2">
        <v>350</v>
      </c>
      <c r="B351" s="2" t="s">
        <v>2739</v>
      </c>
      <c r="C351" s="2" t="s">
        <v>2756</v>
      </c>
      <c r="D351" s="2" t="s">
        <v>2757</v>
      </c>
    </row>
    <row r="352" spans="1:4" ht="11.25">
      <c r="A352" s="2">
        <v>351</v>
      </c>
      <c r="B352" s="2" t="s">
        <v>2739</v>
      </c>
      <c r="C352" s="2" t="s">
        <v>2758</v>
      </c>
      <c r="D352" s="2" t="s">
        <v>2759</v>
      </c>
    </row>
    <row r="353" spans="1:4" ht="11.25">
      <c r="A353" s="2">
        <v>352</v>
      </c>
      <c r="B353" s="2" t="s">
        <v>2739</v>
      </c>
      <c r="C353" s="2" t="s">
        <v>2739</v>
      </c>
      <c r="D353" s="2" t="s">
        <v>2760</v>
      </c>
    </row>
    <row r="354" spans="1:4" ht="11.25">
      <c r="A354" s="2">
        <v>353</v>
      </c>
      <c r="B354" s="2" t="s">
        <v>2739</v>
      </c>
      <c r="C354" s="2" t="s">
        <v>2761</v>
      </c>
      <c r="D354" s="2" t="s">
        <v>2762</v>
      </c>
    </row>
    <row r="355" spans="1:4" ht="11.25">
      <c r="A355" s="2">
        <v>354</v>
      </c>
      <c r="B355" s="2" t="s">
        <v>2739</v>
      </c>
      <c r="C355" s="2" t="s">
        <v>2763</v>
      </c>
      <c r="D355" s="2" t="s">
        <v>2764</v>
      </c>
    </row>
    <row r="356" spans="1:4" ht="11.25">
      <c r="A356" s="2">
        <v>355</v>
      </c>
      <c r="B356" s="2" t="s">
        <v>2765</v>
      </c>
      <c r="C356" s="2" t="s">
        <v>2766</v>
      </c>
      <c r="D356" s="2" t="s">
        <v>2767</v>
      </c>
    </row>
    <row r="357" spans="1:4" ht="11.25">
      <c r="A357" s="2">
        <v>356</v>
      </c>
      <c r="B357" s="2" t="s">
        <v>2765</v>
      </c>
      <c r="C357" s="2" t="s">
        <v>2768</v>
      </c>
      <c r="D357" s="2" t="s">
        <v>2769</v>
      </c>
    </row>
    <row r="358" spans="1:4" ht="11.25">
      <c r="A358" s="2">
        <v>357</v>
      </c>
      <c r="B358" s="2" t="s">
        <v>2765</v>
      </c>
      <c r="C358" s="2" t="s">
        <v>2770</v>
      </c>
      <c r="D358" s="2" t="s">
        <v>2771</v>
      </c>
    </row>
    <row r="359" spans="1:4" ht="11.25">
      <c r="A359" s="2">
        <v>358</v>
      </c>
      <c r="B359" s="2" t="s">
        <v>2765</v>
      </c>
      <c r="C359" s="2" t="s">
        <v>2772</v>
      </c>
      <c r="D359" s="2" t="s">
        <v>2773</v>
      </c>
    </row>
    <row r="360" spans="1:4" ht="11.25">
      <c r="A360" s="2">
        <v>359</v>
      </c>
      <c r="B360" s="2" t="s">
        <v>2765</v>
      </c>
      <c r="C360" s="2" t="s">
        <v>2774</v>
      </c>
      <c r="D360" s="2" t="s">
        <v>2775</v>
      </c>
    </row>
    <row r="361" spans="1:4" ht="11.25">
      <c r="A361" s="2">
        <v>360</v>
      </c>
      <c r="B361" s="2" t="s">
        <v>2765</v>
      </c>
      <c r="C361" s="2" t="s">
        <v>2776</v>
      </c>
      <c r="D361" s="2" t="s">
        <v>2777</v>
      </c>
    </row>
    <row r="362" spans="1:4" ht="11.25">
      <c r="A362" s="2">
        <v>361</v>
      </c>
      <c r="B362" s="2" t="s">
        <v>2765</v>
      </c>
      <c r="C362" s="2" t="s">
        <v>2778</v>
      </c>
      <c r="D362" s="2" t="s">
        <v>2779</v>
      </c>
    </row>
    <row r="363" spans="1:4" ht="11.25">
      <c r="A363" s="2">
        <v>362</v>
      </c>
      <c r="B363" s="2" t="s">
        <v>2765</v>
      </c>
      <c r="C363" s="2" t="s">
        <v>2780</v>
      </c>
      <c r="D363" s="2" t="s">
        <v>2781</v>
      </c>
    </row>
    <row r="364" spans="1:4" ht="11.25">
      <c r="A364" s="2">
        <v>363</v>
      </c>
      <c r="B364" s="2" t="s">
        <v>2765</v>
      </c>
      <c r="C364" s="2" t="s">
        <v>2782</v>
      </c>
      <c r="D364" s="2" t="s">
        <v>2783</v>
      </c>
    </row>
    <row r="365" spans="1:4" ht="11.25">
      <c r="A365" s="2">
        <v>364</v>
      </c>
      <c r="B365" s="2" t="s">
        <v>2765</v>
      </c>
      <c r="C365" s="2" t="s">
        <v>2765</v>
      </c>
      <c r="D365" s="2" t="s">
        <v>2784</v>
      </c>
    </row>
    <row r="366" spans="1:4" ht="11.25">
      <c r="A366" s="2">
        <v>365</v>
      </c>
      <c r="B366" s="2" t="s">
        <v>2765</v>
      </c>
      <c r="C366" s="2" t="s">
        <v>2785</v>
      </c>
      <c r="D366" s="2" t="s">
        <v>2786</v>
      </c>
    </row>
    <row r="367" spans="1:4" ht="11.25">
      <c r="A367" s="2">
        <v>366</v>
      </c>
      <c r="B367" s="2" t="s">
        <v>2787</v>
      </c>
      <c r="C367" s="2" t="s">
        <v>2788</v>
      </c>
      <c r="D367" s="2" t="s">
        <v>2789</v>
      </c>
    </row>
    <row r="368" spans="1:4" ht="11.25">
      <c r="A368" s="2">
        <v>367</v>
      </c>
      <c r="B368" s="2" t="s">
        <v>2787</v>
      </c>
      <c r="C368" s="2" t="s">
        <v>2790</v>
      </c>
      <c r="D368" s="2" t="s">
        <v>2791</v>
      </c>
    </row>
    <row r="369" spans="1:4" ht="11.25">
      <c r="A369" s="2">
        <v>368</v>
      </c>
      <c r="B369" s="2" t="s">
        <v>2787</v>
      </c>
      <c r="C369" s="2" t="s">
        <v>2792</v>
      </c>
      <c r="D369" s="2" t="s">
        <v>2793</v>
      </c>
    </row>
    <row r="370" spans="1:4" ht="11.25">
      <c r="A370" s="2">
        <v>369</v>
      </c>
      <c r="B370" s="2" t="s">
        <v>2787</v>
      </c>
      <c r="C370" s="2" t="s">
        <v>2794</v>
      </c>
      <c r="D370" s="2" t="s">
        <v>2795</v>
      </c>
    </row>
    <row r="371" spans="1:4" ht="11.25">
      <c r="A371" s="2">
        <v>370</v>
      </c>
      <c r="B371" s="2" t="s">
        <v>2787</v>
      </c>
      <c r="C371" s="2" t="s">
        <v>2796</v>
      </c>
      <c r="D371" s="2" t="s">
        <v>2797</v>
      </c>
    </row>
    <row r="372" spans="1:4" ht="11.25">
      <c r="A372" s="2">
        <v>371</v>
      </c>
      <c r="B372" s="2" t="s">
        <v>2787</v>
      </c>
      <c r="C372" s="2" t="s">
        <v>2605</v>
      </c>
      <c r="D372" s="2" t="s">
        <v>2798</v>
      </c>
    </row>
    <row r="373" spans="1:4" ht="11.25">
      <c r="A373" s="2">
        <v>372</v>
      </c>
      <c r="B373" s="2" t="s">
        <v>2787</v>
      </c>
      <c r="C373" s="2" t="s">
        <v>2799</v>
      </c>
      <c r="D373" s="2" t="s">
        <v>2800</v>
      </c>
    </row>
    <row r="374" spans="1:4" ht="11.25">
      <c r="A374" s="2">
        <v>373</v>
      </c>
      <c r="B374" s="2" t="s">
        <v>2787</v>
      </c>
      <c r="C374" s="2" t="s">
        <v>2801</v>
      </c>
      <c r="D374" s="2" t="s">
        <v>2802</v>
      </c>
    </row>
    <row r="375" spans="1:4" ht="11.25">
      <c r="A375" s="2">
        <v>374</v>
      </c>
      <c r="B375" s="2" t="s">
        <v>2787</v>
      </c>
      <c r="C375" s="2" t="s">
        <v>2787</v>
      </c>
      <c r="D375" s="2" t="s">
        <v>2803</v>
      </c>
    </row>
    <row r="376" spans="1:4" ht="11.25">
      <c r="A376" s="2">
        <v>375</v>
      </c>
      <c r="B376" s="2" t="s">
        <v>2787</v>
      </c>
      <c r="C376" s="2" t="s">
        <v>2804</v>
      </c>
      <c r="D376" s="2" t="s">
        <v>2805</v>
      </c>
    </row>
    <row r="377" spans="1:4" ht="11.25">
      <c r="A377" s="2">
        <v>376</v>
      </c>
      <c r="B377" s="2" t="s">
        <v>2787</v>
      </c>
      <c r="C377" s="2" t="s">
        <v>2806</v>
      </c>
      <c r="D377" s="2" t="s">
        <v>2807</v>
      </c>
    </row>
    <row r="378" spans="1:4" ht="11.25">
      <c r="A378" s="2">
        <v>377</v>
      </c>
      <c r="B378" s="2" t="s">
        <v>2787</v>
      </c>
      <c r="C378" s="2" t="s">
        <v>2808</v>
      </c>
      <c r="D378" s="2" t="s">
        <v>2809</v>
      </c>
    </row>
    <row r="379" spans="1:4" ht="11.25">
      <c r="A379" s="2">
        <v>378</v>
      </c>
      <c r="B379" s="2" t="s">
        <v>2787</v>
      </c>
      <c r="C379" s="2" t="s">
        <v>2810</v>
      </c>
      <c r="D379" s="2" t="s">
        <v>2811</v>
      </c>
    </row>
    <row r="380" spans="1:4" ht="11.25">
      <c r="A380" s="2">
        <v>379</v>
      </c>
      <c r="B380" s="2" t="s">
        <v>2812</v>
      </c>
      <c r="C380" s="2" t="s">
        <v>2813</v>
      </c>
      <c r="D380" s="2" t="s">
        <v>2814</v>
      </c>
    </row>
    <row r="381" spans="1:4" ht="11.25">
      <c r="A381" s="2">
        <v>380</v>
      </c>
      <c r="B381" s="2" t="s">
        <v>2812</v>
      </c>
      <c r="C381" s="2" t="s">
        <v>2815</v>
      </c>
      <c r="D381" s="2" t="s">
        <v>2816</v>
      </c>
    </row>
    <row r="382" spans="1:4" ht="11.25">
      <c r="A382" s="2">
        <v>381</v>
      </c>
      <c r="B382" s="2" t="s">
        <v>2812</v>
      </c>
      <c r="C382" s="2" t="s">
        <v>2817</v>
      </c>
      <c r="D382" s="2" t="s">
        <v>2818</v>
      </c>
    </row>
    <row r="383" spans="1:4" ht="11.25">
      <c r="A383" s="2">
        <v>382</v>
      </c>
      <c r="B383" s="2" t="s">
        <v>2812</v>
      </c>
      <c r="C383" s="2" t="s">
        <v>2819</v>
      </c>
      <c r="D383" s="2" t="s">
        <v>2820</v>
      </c>
    </row>
    <row r="384" spans="1:4" ht="11.25">
      <c r="A384" s="2">
        <v>383</v>
      </c>
      <c r="B384" s="2" t="s">
        <v>2812</v>
      </c>
      <c r="C384" s="2" t="s">
        <v>2821</v>
      </c>
      <c r="D384" s="2" t="s">
        <v>2822</v>
      </c>
    </row>
    <row r="385" spans="1:4" ht="11.25">
      <c r="A385" s="2">
        <v>384</v>
      </c>
      <c r="B385" s="2" t="s">
        <v>2812</v>
      </c>
      <c r="C385" s="2" t="s">
        <v>2387</v>
      </c>
      <c r="D385" s="2" t="s">
        <v>2823</v>
      </c>
    </row>
    <row r="386" spans="1:4" ht="11.25">
      <c r="A386" s="2">
        <v>385</v>
      </c>
      <c r="B386" s="2" t="s">
        <v>2812</v>
      </c>
      <c r="C386" s="2" t="s">
        <v>2824</v>
      </c>
      <c r="D386" s="2" t="s">
        <v>2825</v>
      </c>
    </row>
    <row r="387" spans="1:4" ht="11.25">
      <c r="A387" s="2">
        <v>386</v>
      </c>
      <c r="B387" s="2" t="s">
        <v>2812</v>
      </c>
      <c r="C387" s="2" t="s">
        <v>2812</v>
      </c>
      <c r="D387" s="2" t="s">
        <v>2826</v>
      </c>
    </row>
    <row r="388" spans="1:4" ht="11.25">
      <c r="A388" s="2">
        <v>387</v>
      </c>
      <c r="B388" s="2" t="s">
        <v>2812</v>
      </c>
      <c r="C388" s="2" t="s">
        <v>2827</v>
      </c>
      <c r="D388" s="2" t="s">
        <v>2828</v>
      </c>
    </row>
    <row r="389" spans="1:4" ht="11.25">
      <c r="A389" s="2">
        <v>388</v>
      </c>
      <c r="B389" s="2" t="s">
        <v>2812</v>
      </c>
      <c r="C389" s="2" t="s">
        <v>2829</v>
      </c>
      <c r="D389" s="2" t="s">
        <v>2830</v>
      </c>
    </row>
    <row r="390" spans="1:4" ht="11.25">
      <c r="A390" s="2">
        <v>389</v>
      </c>
      <c r="B390" s="2" t="s">
        <v>2812</v>
      </c>
      <c r="C390" s="2" t="s">
        <v>2831</v>
      </c>
      <c r="D390" s="2" t="s">
        <v>2832</v>
      </c>
    </row>
    <row r="391" spans="1:4" ht="11.25">
      <c r="A391" s="2">
        <v>390</v>
      </c>
      <c r="B391" s="2" t="s">
        <v>2833</v>
      </c>
      <c r="C391" s="2" t="s">
        <v>2624</v>
      </c>
      <c r="D391" s="2" t="s">
        <v>2834</v>
      </c>
    </row>
    <row r="392" spans="1:4" ht="11.25">
      <c r="A392" s="2">
        <v>391</v>
      </c>
      <c r="B392" s="2" t="s">
        <v>2833</v>
      </c>
      <c r="C392" s="2" t="s">
        <v>2835</v>
      </c>
      <c r="D392" s="2" t="s">
        <v>2836</v>
      </c>
    </row>
    <row r="393" spans="1:4" ht="11.25">
      <c r="A393" s="2">
        <v>392</v>
      </c>
      <c r="B393" s="2" t="s">
        <v>2833</v>
      </c>
      <c r="C393" s="2" t="s">
        <v>2837</v>
      </c>
      <c r="D393" s="2" t="s">
        <v>2838</v>
      </c>
    </row>
    <row r="394" spans="1:4" ht="11.25">
      <c r="A394" s="2">
        <v>393</v>
      </c>
      <c r="B394" s="2" t="s">
        <v>2833</v>
      </c>
      <c r="C394" s="2" t="s">
        <v>2839</v>
      </c>
      <c r="D394" s="2" t="s">
        <v>2840</v>
      </c>
    </row>
    <row r="395" spans="1:4" ht="11.25">
      <c r="A395" s="2">
        <v>394</v>
      </c>
      <c r="B395" s="2" t="s">
        <v>2833</v>
      </c>
      <c r="C395" s="2" t="s">
        <v>2841</v>
      </c>
      <c r="D395" s="2" t="s">
        <v>2842</v>
      </c>
    </row>
    <row r="396" spans="1:4" ht="11.25">
      <c r="A396" s="2">
        <v>395</v>
      </c>
      <c r="B396" s="2" t="s">
        <v>2833</v>
      </c>
      <c r="C396" s="2" t="s">
        <v>2088</v>
      </c>
      <c r="D396" s="2" t="s">
        <v>2843</v>
      </c>
    </row>
    <row r="397" spans="1:4" ht="11.25">
      <c r="A397" s="2">
        <v>396</v>
      </c>
      <c r="B397" s="2" t="s">
        <v>2833</v>
      </c>
      <c r="C397" s="2" t="s">
        <v>2844</v>
      </c>
      <c r="D397" s="2" t="s">
        <v>2845</v>
      </c>
    </row>
    <row r="398" spans="1:4" ht="11.25">
      <c r="A398" s="2">
        <v>397</v>
      </c>
      <c r="B398" s="2" t="s">
        <v>2833</v>
      </c>
      <c r="C398" s="2" t="s">
        <v>2846</v>
      </c>
      <c r="D398" s="2" t="s">
        <v>2847</v>
      </c>
    </row>
    <row r="399" spans="1:4" ht="11.25">
      <c r="A399" s="2">
        <v>398</v>
      </c>
      <c r="B399" s="2" t="s">
        <v>2833</v>
      </c>
      <c r="C399" s="2" t="s">
        <v>2848</v>
      </c>
      <c r="D399" s="2" t="s">
        <v>2849</v>
      </c>
    </row>
    <row r="400" spans="1:4" ht="11.25">
      <c r="A400" s="2">
        <v>399</v>
      </c>
      <c r="B400" s="2" t="s">
        <v>2833</v>
      </c>
      <c r="C400" s="2" t="s">
        <v>2833</v>
      </c>
      <c r="D400" s="2" t="s">
        <v>2850</v>
      </c>
    </row>
    <row r="401" spans="1:4" ht="11.25">
      <c r="A401" s="2">
        <v>400</v>
      </c>
      <c r="B401" s="2" t="s">
        <v>2833</v>
      </c>
      <c r="C401" s="2" t="s">
        <v>2145</v>
      </c>
      <c r="D401" s="2" t="s">
        <v>2851</v>
      </c>
    </row>
    <row r="402" spans="1:4" ht="11.25">
      <c r="A402" s="2">
        <v>401</v>
      </c>
      <c r="B402" s="2" t="s">
        <v>2852</v>
      </c>
      <c r="C402" s="2" t="s">
        <v>108</v>
      </c>
      <c r="D402" s="2" t="s">
        <v>2853</v>
      </c>
    </row>
    <row r="403" spans="1:4" ht="11.25">
      <c r="A403" s="2">
        <v>402</v>
      </c>
      <c r="B403" s="2" t="s">
        <v>2852</v>
      </c>
      <c r="C403" s="2" t="s">
        <v>2792</v>
      </c>
      <c r="D403" s="2" t="s">
        <v>2854</v>
      </c>
    </row>
    <row r="404" spans="1:4" ht="11.25">
      <c r="A404" s="2">
        <v>403</v>
      </c>
      <c r="B404" s="2" t="s">
        <v>2852</v>
      </c>
      <c r="C404" s="2" t="s">
        <v>2855</v>
      </c>
      <c r="D404" s="2" t="s">
        <v>2856</v>
      </c>
    </row>
    <row r="405" spans="1:4" ht="11.25">
      <c r="A405" s="2">
        <v>404</v>
      </c>
      <c r="B405" s="2" t="s">
        <v>2852</v>
      </c>
      <c r="C405" s="2" t="s">
        <v>2857</v>
      </c>
      <c r="D405" s="2" t="s">
        <v>2858</v>
      </c>
    </row>
    <row r="406" spans="1:4" ht="11.25">
      <c r="A406" s="2">
        <v>405</v>
      </c>
      <c r="B406" s="2" t="s">
        <v>2852</v>
      </c>
      <c r="C406" s="2" t="s">
        <v>2508</v>
      </c>
      <c r="D406" s="2" t="s">
        <v>2859</v>
      </c>
    </row>
    <row r="407" spans="1:4" ht="11.25">
      <c r="A407" s="2">
        <v>406</v>
      </c>
      <c r="B407" s="2" t="s">
        <v>2852</v>
      </c>
      <c r="C407" s="2" t="s">
        <v>2860</v>
      </c>
      <c r="D407" s="2" t="s">
        <v>2861</v>
      </c>
    </row>
    <row r="408" spans="1:4" ht="11.25">
      <c r="A408" s="2">
        <v>407</v>
      </c>
      <c r="B408" s="2" t="s">
        <v>2852</v>
      </c>
      <c r="C408" s="2" t="s">
        <v>2862</v>
      </c>
      <c r="D408" s="2" t="s">
        <v>2863</v>
      </c>
    </row>
    <row r="409" spans="1:4" ht="11.25">
      <c r="A409" s="2">
        <v>408</v>
      </c>
      <c r="B409" s="2" t="s">
        <v>2852</v>
      </c>
      <c r="C409" s="2" t="s">
        <v>2864</v>
      </c>
      <c r="D409" s="2" t="s">
        <v>2865</v>
      </c>
    </row>
    <row r="410" spans="1:4" ht="11.25">
      <c r="A410" s="2">
        <v>409</v>
      </c>
      <c r="B410" s="2" t="s">
        <v>2852</v>
      </c>
      <c r="C410" s="2" t="s">
        <v>2866</v>
      </c>
      <c r="D410" s="2" t="s">
        <v>2867</v>
      </c>
    </row>
    <row r="411" spans="1:4" ht="11.25">
      <c r="A411" s="2">
        <v>410</v>
      </c>
      <c r="B411" s="2" t="s">
        <v>2852</v>
      </c>
      <c r="C411" s="2" t="s">
        <v>2868</v>
      </c>
      <c r="D411" s="2" t="s">
        <v>2869</v>
      </c>
    </row>
    <row r="412" spans="1:4" ht="11.25">
      <c r="A412" s="2">
        <v>411</v>
      </c>
      <c r="B412" s="2" t="s">
        <v>2852</v>
      </c>
      <c r="C412" s="2" t="s">
        <v>2870</v>
      </c>
      <c r="D412" s="2" t="s">
        <v>2871</v>
      </c>
    </row>
    <row r="413" spans="1:4" ht="11.25">
      <c r="A413" s="2">
        <v>412</v>
      </c>
      <c r="B413" s="2" t="s">
        <v>2852</v>
      </c>
      <c r="C413" s="2" t="s">
        <v>2872</v>
      </c>
      <c r="D413" s="2" t="s">
        <v>2873</v>
      </c>
    </row>
    <row r="414" spans="1:4" ht="11.25">
      <c r="A414" s="2">
        <v>413</v>
      </c>
      <c r="B414" s="2" t="s">
        <v>2852</v>
      </c>
      <c r="C414" s="2" t="s">
        <v>2874</v>
      </c>
      <c r="D414" s="2" t="s">
        <v>2875</v>
      </c>
    </row>
    <row r="415" spans="1:4" ht="11.25">
      <c r="A415" s="2">
        <v>414</v>
      </c>
      <c r="B415" s="2" t="s">
        <v>2852</v>
      </c>
      <c r="C415" s="2" t="s">
        <v>2824</v>
      </c>
      <c r="D415" s="2" t="s">
        <v>2876</v>
      </c>
    </row>
    <row r="416" spans="1:4" ht="11.25">
      <c r="A416" s="2">
        <v>415</v>
      </c>
      <c r="B416" s="2" t="s">
        <v>2852</v>
      </c>
      <c r="C416" s="2" t="s">
        <v>2852</v>
      </c>
      <c r="D416" s="2" t="s">
        <v>2877</v>
      </c>
    </row>
    <row r="417" spans="1:4" ht="11.25">
      <c r="A417" s="2">
        <v>416</v>
      </c>
      <c r="B417" s="2" t="s">
        <v>2852</v>
      </c>
      <c r="C417" s="2" t="s">
        <v>2878</v>
      </c>
      <c r="D417" s="2" t="s">
        <v>2879</v>
      </c>
    </row>
    <row r="418" spans="1:4" ht="11.25">
      <c r="A418" s="2">
        <v>417</v>
      </c>
      <c r="B418" s="2" t="s">
        <v>127</v>
      </c>
      <c r="C418" s="2" t="s">
        <v>2082</v>
      </c>
      <c r="D418" s="2" t="s">
        <v>2083</v>
      </c>
    </row>
    <row r="419" spans="1:4" ht="11.25">
      <c r="A419" s="2">
        <v>418</v>
      </c>
      <c r="B419" s="2" t="s">
        <v>127</v>
      </c>
      <c r="C419" s="2" t="s">
        <v>2084</v>
      </c>
      <c r="D419" s="2" t="s">
        <v>2085</v>
      </c>
    </row>
    <row r="420" spans="1:4" ht="11.25">
      <c r="A420" s="2">
        <v>419</v>
      </c>
      <c r="B420" s="2" t="s">
        <v>127</v>
      </c>
      <c r="C420" s="2" t="s">
        <v>2086</v>
      </c>
      <c r="D420" s="2" t="s">
        <v>2087</v>
      </c>
    </row>
    <row r="421" spans="1:4" ht="11.25">
      <c r="A421" s="2">
        <v>420</v>
      </c>
      <c r="B421" s="2" t="s">
        <v>127</v>
      </c>
      <c r="C421" s="2" t="s">
        <v>2088</v>
      </c>
      <c r="D421" s="2" t="s">
        <v>2089</v>
      </c>
    </row>
    <row r="422" spans="1:4" ht="11.25">
      <c r="A422" s="2">
        <v>421</v>
      </c>
      <c r="B422" s="2" t="s">
        <v>127</v>
      </c>
      <c r="C422" s="2" t="s">
        <v>2090</v>
      </c>
      <c r="D422" s="2" t="s">
        <v>2091</v>
      </c>
    </row>
    <row r="423" spans="1:4" ht="11.25">
      <c r="A423" s="2">
        <v>422</v>
      </c>
      <c r="B423" s="2" t="s">
        <v>127</v>
      </c>
      <c r="C423" s="2" t="s">
        <v>130</v>
      </c>
      <c r="D423" s="2" t="s">
        <v>131</v>
      </c>
    </row>
    <row r="424" spans="1:4" ht="11.25">
      <c r="A424" s="2">
        <v>423</v>
      </c>
      <c r="B424" s="2" t="s">
        <v>127</v>
      </c>
      <c r="C424" s="2" t="s">
        <v>2092</v>
      </c>
      <c r="D424" s="2" t="s">
        <v>2093</v>
      </c>
    </row>
    <row r="425" spans="1:4" ht="11.25">
      <c r="A425" s="2">
        <v>424</v>
      </c>
      <c r="B425" s="2" t="s">
        <v>127</v>
      </c>
      <c r="C425" s="2" t="s">
        <v>127</v>
      </c>
      <c r="D425" s="2" t="s">
        <v>2094</v>
      </c>
    </row>
    <row r="426" spans="1:4" ht="11.25">
      <c r="A426" s="2">
        <v>425</v>
      </c>
      <c r="B426" s="2" t="s">
        <v>127</v>
      </c>
      <c r="C426" s="2" t="s">
        <v>128</v>
      </c>
      <c r="D426" s="2" t="s">
        <v>129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5.xml><?xml version="1.0" encoding="utf-8"?>
<worksheet xmlns="http://schemas.openxmlformats.org/spreadsheetml/2006/main" xmlns:r="http://schemas.openxmlformats.org/officeDocument/2006/relationships">
  <sheetPr>
    <tabColor indexed="47"/>
  </sheetPr>
  <dimension ref="A1:BA87"/>
  <sheetViews>
    <sheetView showGridLines="0" workbookViewId="0" topLeftCell="A1">
      <selection activeCell="A1" sqref="A1"/>
    </sheetView>
  </sheetViews>
  <sheetFormatPr defaultColWidth="9.140625" defaultRowHeight="11.25"/>
  <cols>
    <col min="1" max="1" width="32.57421875" style="625" customWidth="1"/>
    <col min="2" max="2" width="9.140625" style="491" customWidth="1"/>
    <col min="3" max="3" width="9.140625" style="626" customWidth="1"/>
    <col min="4" max="4" width="26.57421875" style="626" customWidth="1"/>
    <col min="5" max="6" width="26.57421875" style="627" customWidth="1"/>
    <col min="7" max="7" width="31.421875" style="627" customWidth="1"/>
    <col min="8" max="8" width="40.8515625" style="627" customWidth="1"/>
    <col min="9" max="9" width="14.57421875" style="627" customWidth="1"/>
    <col min="10" max="10" width="26.8515625" style="627" customWidth="1"/>
    <col min="11" max="11" width="50.00390625" style="627" customWidth="1"/>
    <col min="12" max="13" width="10.7109375" style="627" customWidth="1"/>
    <col min="14" max="14" width="55.140625" style="627" customWidth="1"/>
    <col min="15" max="15" width="31.8515625" style="627" customWidth="1"/>
    <col min="16" max="16" width="23.8515625" style="627" customWidth="1"/>
    <col min="17" max="17" width="46.57421875" style="627" customWidth="1"/>
    <col min="18" max="18" width="24.00390625" style="627" customWidth="1"/>
    <col min="19" max="19" width="20.57421875" style="627" customWidth="1"/>
    <col min="20" max="20" width="22.00390625" style="627" customWidth="1"/>
    <col min="21" max="22" width="26.421875" style="627" customWidth="1"/>
    <col min="23" max="23" width="3.28125" style="627" customWidth="1"/>
    <col min="24" max="24" width="59.7109375" style="627" customWidth="1"/>
    <col min="25" max="25" width="49.140625" style="627" customWidth="1"/>
    <col min="26" max="26" width="11.140625" style="627" customWidth="1"/>
    <col min="27" max="30" width="29.00390625" style="627" customWidth="1"/>
    <col min="31" max="31" width="9.140625" style="627" customWidth="1"/>
    <col min="32" max="32" width="34.7109375" style="627" customWidth="1"/>
    <col min="33" max="33" width="9.140625" style="627" customWidth="1"/>
    <col min="34" max="35" width="34.421875" style="627" customWidth="1"/>
    <col min="36" max="36" width="9.140625" style="627" customWidth="1"/>
    <col min="37" max="37" width="24.57421875" style="627" customWidth="1"/>
    <col min="38" max="38" width="9.140625" style="627" customWidth="1"/>
    <col min="39" max="39" width="26.140625" style="627" customWidth="1"/>
    <col min="40" max="40" width="1.7109375" style="627" customWidth="1"/>
    <col min="41" max="41" width="9.140625" style="627" customWidth="1"/>
    <col min="42" max="42" width="27.28125" style="627" customWidth="1"/>
    <col min="43" max="43" width="29.7109375" style="627" customWidth="1"/>
    <col min="44" max="44" width="1.7109375" style="627" customWidth="1"/>
    <col min="45" max="45" width="21.421875" style="627" customWidth="1"/>
    <col min="46" max="46" width="1.7109375" style="627" customWidth="1"/>
    <col min="47" max="47" width="31.28125" style="627" customWidth="1"/>
    <col min="48" max="48" width="1.7109375" style="627" customWidth="1"/>
    <col min="49" max="50" width="9.140625" style="628" customWidth="1"/>
    <col min="51" max="51" width="9.140625" style="627" customWidth="1"/>
    <col min="52" max="52" width="20.00390625" style="627" customWidth="1"/>
    <col min="53" max="53" width="42.8515625" style="627" customWidth="1"/>
    <col min="54" max="16384" width="9.140625" style="627" customWidth="1"/>
  </cols>
  <sheetData>
    <row r="1" spans="1:53" s="634" customFormat="1" ht="43.5" customHeight="1">
      <c r="A1" s="629" t="s">
        <v>329</v>
      </c>
      <c r="B1" s="629" t="s">
        <v>2880</v>
      </c>
      <c r="C1" s="629" t="s">
        <v>2881</v>
      </c>
      <c r="D1" s="629" t="s">
        <v>2882</v>
      </c>
      <c r="E1" s="629" t="s">
        <v>2883</v>
      </c>
      <c r="F1" s="629" t="s">
        <v>2884</v>
      </c>
      <c r="G1" s="629" t="s">
        <v>2885</v>
      </c>
      <c r="H1" s="629" t="s">
        <v>2886</v>
      </c>
      <c r="I1" s="629" t="s">
        <v>2887</v>
      </c>
      <c r="J1" s="629" t="s">
        <v>2888</v>
      </c>
      <c r="K1" s="629" t="s">
        <v>2889</v>
      </c>
      <c r="L1" s="629"/>
      <c r="M1" s="629"/>
      <c r="N1" s="630" t="s">
        <v>2890</v>
      </c>
      <c r="O1" s="629" t="s">
        <v>2891</v>
      </c>
      <c r="P1" s="629" t="s">
        <v>2892</v>
      </c>
      <c r="Q1" s="629" t="s">
        <v>2893</v>
      </c>
      <c r="R1" s="629" t="s">
        <v>2894</v>
      </c>
      <c r="S1" s="629" t="s">
        <v>2895</v>
      </c>
      <c r="T1" s="631" t="s">
        <v>2896</v>
      </c>
      <c r="U1" s="631" t="s">
        <v>2897</v>
      </c>
      <c r="V1" s="631"/>
      <c r="W1" s="632" t="s">
        <v>2898</v>
      </c>
      <c r="X1" s="629" t="s">
        <v>2899</v>
      </c>
      <c r="Y1" s="629" t="s">
        <v>2900</v>
      </c>
      <c r="Z1" s="629"/>
      <c r="AA1" s="633" t="s">
        <v>2901</v>
      </c>
      <c r="AB1" s="633"/>
      <c r="AC1" s="633" t="s">
        <v>2902</v>
      </c>
      <c r="AD1" s="633"/>
      <c r="AF1" s="631" t="s">
        <v>2903</v>
      </c>
      <c r="AH1" s="629" t="s">
        <v>2904</v>
      </c>
      <c r="AI1" s="629" t="s">
        <v>2905</v>
      </c>
      <c r="AK1" s="629" t="s">
        <v>2906</v>
      </c>
      <c r="AM1" s="629" t="s">
        <v>2907</v>
      </c>
      <c r="AP1" s="629" t="s">
        <v>2908</v>
      </c>
      <c r="AQ1" s="629" t="s">
        <v>2909</v>
      </c>
      <c r="AS1" s="635" t="s">
        <v>2910</v>
      </c>
      <c r="AU1" s="631" t="s">
        <v>2911</v>
      </c>
      <c r="AW1" s="636" t="s">
        <v>2912</v>
      </c>
      <c r="AX1" s="636" t="s">
        <v>2913</v>
      </c>
      <c r="AZ1" s="637" t="s">
        <v>2914</v>
      </c>
      <c r="BA1" s="637"/>
    </row>
    <row r="2" spans="1:53" ht="66.75" customHeight="1">
      <c r="A2" s="638" t="s">
        <v>2915</v>
      </c>
      <c r="B2" s="639">
        <v>2000</v>
      </c>
      <c r="C2" s="639">
        <v>2013</v>
      </c>
      <c r="D2" s="639" t="s">
        <v>68</v>
      </c>
      <c r="E2" s="640" t="s">
        <v>2916</v>
      </c>
      <c r="F2" s="640" t="s">
        <v>2917</v>
      </c>
      <c r="G2" s="640" t="s">
        <v>2918</v>
      </c>
      <c r="H2" s="640" t="s">
        <v>66</v>
      </c>
      <c r="I2" s="640" t="s">
        <v>91</v>
      </c>
      <c r="J2" s="640" t="s">
        <v>2919</v>
      </c>
      <c r="K2" s="641" t="s">
        <v>2920</v>
      </c>
      <c r="L2" s="641" t="s">
        <v>2920</v>
      </c>
      <c r="M2" s="641">
        <v>1</v>
      </c>
      <c r="N2" s="642" t="s">
        <v>2921</v>
      </c>
      <c r="O2" s="641" t="s">
        <v>2922</v>
      </c>
      <c r="P2" s="643" t="s">
        <v>40</v>
      </c>
      <c r="Q2" s="644" t="s">
        <v>206</v>
      </c>
      <c r="R2" s="645" t="s">
        <v>2923</v>
      </c>
      <c r="S2" s="646" t="s">
        <v>2924</v>
      </c>
      <c r="T2" s="647" t="s">
        <v>2925</v>
      </c>
      <c r="U2" s="641" t="s">
        <v>2926</v>
      </c>
      <c r="V2" s="648">
        <v>1</v>
      </c>
      <c r="W2" s="4"/>
      <c r="X2" s="649" t="s">
        <v>339</v>
      </c>
      <c r="Y2" s="639" t="s">
        <v>2927</v>
      </c>
      <c r="Z2" s="639"/>
      <c r="AA2" s="650" t="s">
        <v>152</v>
      </c>
      <c r="AB2" s="651" t="s">
        <v>2928</v>
      </c>
      <c r="AC2" s="639" t="s">
        <v>2929</v>
      </c>
      <c r="AD2" s="651" t="s">
        <v>2929</v>
      </c>
      <c r="AF2" s="640" t="s">
        <v>2926</v>
      </c>
      <c r="AH2" s="640" t="s">
        <v>2930</v>
      </c>
      <c r="AI2" s="640" t="s">
        <v>2930</v>
      </c>
      <c r="AK2" s="640" t="s">
        <v>2931</v>
      </c>
      <c r="AM2" s="640" t="s">
        <v>2932</v>
      </c>
      <c r="AP2" s="4" t="s">
        <v>150</v>
      </c>
      <c r="AQ2" s="639" t="s">
        <v>337</v>
      </c>
      <c r="AS2" s="639" t="s">
        <v>2933</v>
      </c>
      <c r="AU2" s="640" t="s">
        <v>2934</v>
      </c>
      <c r="AW2" s="652" t="s">
        <v>2935</v>
      </c>
      <c r="AX2" s="652" t="s">
        <v>2935</v>
      </c>
      <c r="AZ2" s="653" t="s">
        <v>2936</v>
      </c>
      <c r="BA2" s="654" t="s">
        <v>2937</v>
      </c>
    </row>
    <row r="3" spans="1:53" ht="66.75" customHeight="1">
      <c r="A3" s="638" t="s">
        <v>2938</v>
      </c>
      <c r="B3" s="639">
        <v>2001</v>
      </c>
      <c r="C3" s="639">
        <v>2014</v>
      </c>
      <c r="D3" s="639" t="s">
        <v>34</v>
      </c>
      <c r="E3" s="640" t="s">
        <v>2939</v>
      </c>
      <c r="F3" s="640" t="s">
        <v>2940</v>
      </c>
      <c r="G3" s="640" t="s">
        <v>2941</v>
      </c>
      <c r="H3" s="640" t="s">
        <v>2942</v>
      </c>
      <c r="I3" s="640" t="s">
        <v>92</v>
      </c>
      <c r="J3" s="640" t="s">
        <v>2943</v>
      </c>
      <c r="K3" s="641" t="s">
        <v>2944</v>
      </c>
      <c r="L3" s="641" t="s">
        <v>2944</v>
      </c>
      <c r="M3" s="641">
        <v>2</v>
      </c>
      <c r="N3" s="642" t="s">
        <v>2945</v>
      </c>
      <c r="O3" s="641" t="s">
        <v>2946</v>
      </c>
      <c r="P3" s="643" t="s">
        <v>2947</v>
      </c>
      <c r="Q3" s="644" t="s">
        <v>2948</v>
      </c>
      <c r="R3" s="655" t="s">
        <v>2949</v>
      </c>
      <c r="S3" s="646" t="s">
        <v>2950</v>
      </c>
      <c r="T3" s="647" t="s">
        <v>2951</v>
      </c>
      <c r="U3" s="641" t="s">
        <v>2952</v>
      </c>
      <c r="V3" s="648">
        <v>2</v>
      </c>
      <c r="W3" s="4"/>
      <c r="X3" s="649" t="s">
        <v>338</v>
      </c>
      <c r="Y3" s="639" t="s">
        <v>2953</v>
      </c>
      <c r="Z3" s="639"/>
      <c r="AA3" s="650" t="s">
        <v>2928</v>
      </c>
      <c r="AB3" s="651" t="s">
        <v>2954</v>
      </c>
      <c r="AC3" s="639" t="s">
        <v>2955</v>
      </c>
      <c r="AD3" s="651" t="s">
        <v>2955</v>
      </c>
      <c r="AF3" s="640" t="s">
        <v>2952</v>
      </c>
      <c r="AH3" s="640" t="s">
        <v>2956</v>
      </c>
      <c r="AI3" s="640" t="s">
        <v>2957</v>
      </c>
      <c r="AK3" s="640" t="s">
        <v>2958</v>
      </c>
      <c r="AM3" s="640" t="s">
        <v>2959</v>
      </c>
      <c r="AP3" s="4" t="s">
        <v>337</v>
      </c>
      <c r="AQ3" s="639" t="s">
        <v>338</v>
      </c>
      <c r="AS3" s="639" t="s">
        <v>2960</v>
      </c>
      <c r="AU3" s="640" t="s">
        <v>2961</v>
      </c>
      <c r="AW3" s="652" t="s">
        <v>2962</v>
      </c>
      <c r="AX3" s="652" t="s">
        <v>2962</v>
      </c>
      <c r="AZ3" s="656" t="s">
        <v>2963</v>
      </c>
      <c r="BA3" s="655" t="s">
        <v>2964</v>
      </c>
    </row>
    <row r="4" spans="1:53" ht="66.75" customHeight="1">
      <c r="A4" s="638" t="s">
        <v>2965</v>
      </c>
      <c r="B4" s="639">
        <v>2002</v>
      </c>
      <c r="C4" s="639">
        <v>2015</v>
      </c>
      <c r="E4" s="640" t="s">
        <v>2966</v>
      </c>
      <c r="F4" s="640" t="s">
        <v>2967</v>
      </c>
      <c r="H4" s="640" t="s">
        <v>2968</v>
      </c>
      <c r="I4" s="640" t="s">
        <v>93</v>
      </c>
      <c r="J4" s="640" t="s">
        <v>2969</v>
      </c>
      <c r="K4" s="641" t="s">
        <v>2970</v>
      </c>
      <c r="L4" s="641" t="s">
        <v>2970</v>
      </c>
      <c r="M4" s="641">
        <v>3</v>
      </c>
      <c r="N4" s="642" t="s">
        <v>2971</v>
      </c>
      <c r="O4" s="641" t="s">
        <v>2972</v>
      </c>
      <c r="Q4" s="644" t="s">
        <v>2973</v>
      </c>
      <c r="R4" s="655" t="s">
        <v>2974</v>
      </c>
      <c r="S4" s="646" t="s">
        <v>2975</v>
      </c>
      <c r="T4" s="647" t="s">
        <v>2976</v>
      </c>
      <c r="U4" s="641" t="s">
        <v>2977</v>
      </c>
      <c r="V4" s="648">
        <v>3</v>
      </c>
      <c r="W4" s="4"/>
      <c r="X4" s="649" t="s">
        <v>337</v>
      </c>
      <c r="Y4" s="639" t="s">
        <v>2978</v>
      </c>
      <c r="Z4" s="657"/>
      <c r="AA4" s="658" t="s">
        <v>2954</v>
      </c>
      <c r="AB4" s="627" t="s">
        <v>2979</v>
      </c>
      <c r="AC4" s="639" t="s">
        <v>2980</v>
      </c>
      <c r="AD4" s="651" t="s">
        <v>2980</v>
      </c>
      <c r="AF4" s="640" t="s">
        <v>2977</v>
      </c>
      <c r="AH4" s="640" t="s">
        <v>2981</v>
      </c>
      <c r="AK4" s="640" t="s">
        <v>2982</v>
      </c>
      <c r="AM4" s="640" t="s">
        <v>2983</v>
      </c>
      <c r="AP4" s="4" t="s">
        <v>338</v>
      </c>
      <c r="AQ4" s="639" t="s">
        <v>339</v>
      </c>
      <c r="AS4" s="639" t="s">
        <v>2984</v>
      </c>
      <c r="AU4" s="640" t="s">
        <v>2985</v>
      </c>
      <c r="AW4" s="652" t="s">
        <v>2986</v>
      </c>
      <c r="AX4" s="652" t="s">
        <v>2986</v>
      </c>
      <c r="AZ4" s="656" t="s">
        <v>2987</v>
      </c>
      <c r="BA4" s="655" t="s">
        <v>2988</v>
      </c>
    </row>
    <row r="5" spans="1:53" ht="66.75" customHeight="1">
      <c r="A5" s="638" t="s">
        <v>2989</v>
      </c>
      <c r="B5" s="639">
        <v>2003</v>
      </c>
      <c r="C5" s="639">
        <v>2016</v>
      </c>
      <c r="E5" s="640" t="s">
        <v>2990</v>
      </c>
      <c r="F5" s="640" t="s">
        <v>2991</v>
      </c>
      <c r="I5" s="640" t="s">
        <v>94</v>
      </c>
      <c r="K5" s="641" t="s">
        <v>2992</v>
      </c>
      <c r="L5" s="641" t="s">
        <v>2992</v>
      </c>
      <c r="M5" s="641">
        <v>4</v>
      </c>
      <c r="N5" s="656" t="s">
        <v>2993</v>
      </c>
      <c r="O5" s="640" t="s">
        <v>2930</v>
      </c>
      <c r="Q5" s="644" t="s">
        <v>2994</v>
      </c>
      <c r="R5" s="655" t="s">
        <v>2995</v>
      </c>
      <c r="T5" s="640" t="s">
        <v>2996</v>
      </c>
      <c r="U5" s="641" t="s">
        <v>2997</v>
      </c>
      <c r="V5" s="648">
        <v>4</v>
      </c>
      <c r="W5" s="4"/>
      <c r="X5" s="649" t="s">
        <v>150</v>
      </c>
      <c r="Y5" s="639" t="s">
        <v>2998</v>
      </c>
      <c r="Z5" s="657">
        <v>1</v>
      </c>
      <c r="AA5" s="658" t="s">
        <v>2979</v>
      </c>
      <c r="AF5" s="640" t="s">
        <v>2999</v>
      </c>
      <c r="AH5" s="640" t="s">
        <v>3000</v>
      </c>
      <c r="AK5" s="640" t="s">
        <v>3001</v>
      </c>
      <c r="AM5" s="640" t="s">
        <v>3002</v>
      </c>
      <c r="AP5" s="4" t="s">
        <v>339</v>
      </c>
      <c r="AQ5" s="639" t="s">
        <v>340</v>
      </c>
      <c r="AU5" s="640" t="s">
        <v>3003</v>
      </c>
      <c r="AW5" s="652" t="s">
        <v>3004</v>
      </c>
      <c r="AX5" s="652" t="s">
        <v>3004</v>
      </c>
      <c r="AZ5" s="656" t="s">
        <v>3005</v>
      </c>
      <c r="BA5" s="655" t="s">
        <v>3006</v>
      </c>
    </row>
    <row r="6" spans="1:53" ht="66.75" customHeight="1">
      <c r="A6" s="638" t="s">
        <v>3007</v>
      </c>
      <c r="B6" s="639">
        <v>2004</v>
      </c>
      <c r="C6" s="639">
        <v>2017</v>
      </c>
      <c r="E6" s="640" t="s">
        <v>3008</v>
      </c>
      <c r="F6" s="659"/>
      <c r="G6" s="629" t="s">
        <v>3009</v>
      </c>
      <c r="H6" s="629" t="s">
        <v>3010</v>
      </c>
      <c r="I6" s="640" t="s">
        <v>95</v>
      </c>
      <c r="J6" s="629" t="s">
        <v>3011</v>
      </c>
      <c r="N6" s="656" t="s">
        <v>3012</v>
      </c>
      <c r="O6" s="640" t="s">
        <v>2957</v>
      </c>
      <c r="R6" s="655" t="s">
        <v>206</v>
      </c>
      <c r="T6" s="640" t="s">
        <v>3013</v>
      </c>
      <c r="U6" s="641" t="s">
        <v>2999</v>
      </c>
      <c r="V6" s="648">
        <v>5</v>
      </c>
      <c r="W6" s="4"/>
      <c r="X6" s="660">
        <v>5555</v>
      </c>
      <c r="Y6" s="639"/>
      <c r="Z6" s="657"/>
      <c r="AA6" s="658"/>
      <c r="AH6" s="640" t="s">
        <v>3014</v>
      </c>
      <c r="AK6" s="640" t="s">
        <v>3015</v>
      </c>
      <c r="AM6" s="640" t="s">
        <v>3016</v>
      </c>
      <c r="AP6" s="4" t="s">
        <v>340</v>
      </c>
      <c r="AQ6" s="639" t="s">
        <v>341</v>
      </c>
      <c r="AU6" s="661" t="s">
        <v>3017</v>
      </c>
      <c r="AW6" s="652" t="s">
        <v>3018</v>
      </c>
      <c r="AX6" s="652" t="s">
        <v>3018</v>
      </c>
      <c r="AZ6" s="656" t="s">
        <v>3019</v>
      </c>
      <c r="BA6" s="655" t="s">
        <v>3020</v>
      </c>
    </row>
    <row r="7" spans="1:50" ht="66.75" customHeight="1">
      <c r="A7" s="638" t="s">
        <v>3021</v>
      </c>
      <c r="B7" s="639">
        <v>2005</v>
      </c>
      <c r="E7" s="640" t="s">
        <v>3022</v>
      </c>
      <c r="F7" s="659"/>
      <c r="G7" s="640" t="s">
        <v>3023</v>
      </c>
      <c r="H7" s="640" t="s">
        <v>3024</v>
      </c>
      <c r="I7" s="640" t="s">
        <v>96</v>
      </c>
      <c r="J7" s="640" t="s">
        <v>3025</v>
      </c>
      <c r="N7" s="662" t="s">
        <v>3026</v>
      </c>
      <c r="O7" s="640" t="s">
        <v>2956</v>
      </c>
      <c r="U7" s="641" t="s">
        <v>34</v>
      </c>
      <c r="V7" s="663" t="s">
        <v>96</v>
      </c>
      <c r="W7" s="4"/>
      <c r="X7" s="660">
        <v>66666</v>
      </c>
      <c r="Y7" s="639"/>
      <c r="Z7" s="657"/>
      <c r="AA7" s="658"/>
      <c r="AH7" s="640" t="s">
        <v>3027</v>
      </c>
      <c r="AK7" s="640" t="s">
        <v>3028</v>
      </c>
      <c r="AM7" s="640" t="s">
        <v>3029</v>
      </c>
      <c r="AP7" s="4" t="s">
        <v>341</v>
      </c>
      <c r="AQ7" s="639"/>
      <c r="AU7" s="661" t="s">
        <v>3030</v>
      </c>
      <c r="AW7" s="652" t="s">
        <v>3031</v>
      </c>
      <c r="AX7" s="652" t="s">
        <v>3031</v>
      </c>
    </row>
    <row r="8" spans="1:50" ht="66.75" customHeight="1">
      <c r="A8" s="638" t="s">
        <v>3032</v>
      </c>
      <c r="B8" s="639">
        <v>2006</v>
      </c>
      <c r="E8" s="640" t="s">
        <v>3033</v>
      </c>
      <c r="F8" s="659"/>
      <c r="G8" s="640" t="s">
        <v>3034</v>
      </c>
      <c r="H8" s="640" t="s">
        <v>3035</v>
      </c>
      <c r="I8" s="640" t="s">
        <v>97</v>
      </c>
      <c r="J8" s="640" t="s">
        <v>3036</v>
      </c>
      <c r="N8" s="664" t="s">
        <v>3037</v>
      </c>
      <c r="O8" s="640" t="s">
        <v>2981</v>
      </c>
      <c r="V8" s="663" t="s">
        <v>97</v>
      </c>
      <c r="W8" s="4"/>
      <c r="X8" s="660">
        <v>77777</v>
      </c>
      <c r="Y8" s="639"/>
      <c r="Z8" s="657"/>
      <c r="AA8" s="658"/>
      <c r="AK8" s="640" t="s">
        <v>3038</v>
      </c>
      <c r="AP8" s="4"/>
      <c r="AU8" s="661" t="s">
        <v>3039</v>
      </c>
      <c r="AW8" s="652" t="s">
        <v>3040</v>
      </c>
      <c r="AX8" s="652" t="s">
        <v>3040</v>
      </c>
    </row>
    <row r="9" spans="1:50" ht="66.75" customHeight="1">
      <c r="A9" s="638" t="s">
        <v>3041</v>
      </c>
      <c r="B9" s="639">
        <v>2007</v>
      </c>
      <c r="E9" s="640" t="s">
        <v>3042</v>
      </c>
      <c r="F9" s="659"/>
      <c r="G9" s="640" t="s">
        <v>3035</v>
      </c>
      <c r="I9" s="640" t="s">
        <v>144</v>
      </c>
      <c r="O9" s="640" t="s">
        <v>3000</v>
      </c>
      <c r="V9" s="663" t="s">
        <v>144</v>
      </c>
      <c r="W9" s="4"/>
      <c r="X9" s="660">
        <v>8888</v>
      </c>
      <c r="Y9" s="639"/>
      <c r="Z9" s="657">
        <v>1</v>
      </c>
      <c r="AA9" s="658"/>
      <c r="AK9" s="640" t="s">
        <v>3043</v>
      </c>
      <c r="AP9" s="4"/>
      <c r="AW9" s="652" t="s">
        <v>3044</v>
      </c>
      <c r="AX9" s="652" t="s">
        <v>3044</v>
      </c>
    </row>
    <row r="10" spans="1:50" ht="66.75" customHeight="1">
      <c r="A10" s="638" t="s">
        <v>3045</v>
      </c>
      <c r="B10" s="639">
        <v>2008</v>
      </c>
      <c r="E10" s="640" t="s">
        <v>3046</v>
      </c>
      <c r="F10" s="659"/>
      <c r="I10" s="640" t="s">
        <v>145</v>
      </c>
      <c r="O10" s="640" t="s">
        <v>3014</v>
      </c>
      <c r="V10" s="663" t="s">
        <v>145</v>
      </c>
      <c r="W10" s="4"/>
      <c r="X10" s="649" t="s">
        <v>341</v>
      </c>
      <c r="Y10" s="639" t="s">
        <v>3047</v>
      </c>
      <c r="Z10" s="657"/>
      <c r="AP10" s="4"/>
      <c r="AW10" s="652" t="s">
        <v>3048</v>
      </c>
      <c r="AX10" s="652" t="s">
        <v>3048</v>
      </c>
    </row>
    <row r="11" spans="1:50" ht="66.75" customHeight="1">
      <c r="A11" s="638" t="s">
        <v>3049</v>
      </c>
      <c r="B11" s="639">
        <v>2009</v>
      </c>
      <c r="E11" s="640" t="s">
        <v>3050</v>
      </c>
      <c r="F11" s="659"/>
      <c r="I11" s="640" t="s">
        <v>146</v>
      </c>
      <c r="O11" s="640" t="s">
        <v>3027</v>
      </c>
      <c r="V11" s="663" t="s">
        <v>146</v>
      </c>
      <c r="W11" s="665"/>
      <c r="X11" s="649" t="s">
        <v>340</v>
      </c>
      <c r="Y11" s="639" t="s">
        <v>3051</v>
      </c>
      <c r="Z11" s="657"/>
      <c r="AP11" s="4"/>
      <c r="AW11" s="652" t="s">
        <v>3052</v>
      </c>
      <c r="AX11" s="652" t="s">
        <v>3052</v>
      </c>
    </row>
    <row r="12" spans="1:50" ht="33.75">
      <c r="A12" s="638" t="s">
        <v>3053</v>
      </c>
      <c r="B12" s="639">
        <v>2010</v>
      </c>
      <c r="E12" s="640" t="s">
        <v>3054</v>
      </c>
      <c r="F12" s="659"/>
      <c r="G12" s="629" t="s">
        <v>3055</v>
      </c>
      <c r="H12" s="629" t="s">
        <v>3056</v>
      </c>
      <c r="I12" s="640" t="s">
        <v>147</v>
      </c>
      <c r="O12" s="647" t="s">
        <v>3057</v>
      </c>
      <c r="AW12" s="652" t="s">
        <v>146</v>
      </c>
      <c r="AX12" s="652" t="s">
        <v>146</v>
      </c>
    </row>
    <row r="13" spans="1:50" ht="22.5">
      <c r="A13" s="638" t="s">
        <v>3058</v>
      </c>
      <c r="B13" s="639">
        <v>2011</v>
      </c>
      <c r="E13" s="640" t="s">
        <v>3059</v>
      </c>
      <c r="F13" s="659"/>
      <c r="G13" s="640" t="s">
        <v>3060</v>
      </c>
      <c r="H13" s="640" t="s">
        <v>3061</v>
      </c>
      <c r="I13" s="640" t="s">
        <v>148</v>
      </c>
      <c r="O13" s="647" t="s">
        <v>3043</v>
      </c>
      <c r="AW13" s="652" t="s">
        <v>147</v>
      </c>
      <c r="AX13" s="652" t="s">
        <v>147</v>
      </c>
    </row>
    <row r="14" spans="1:50" ht="21" customHeight="1">
      <c r="A14" s="638" t="s">
        <v>3062</v>
      </c>
      <c r="B14" s="639">
        <v>2012</v>
      </c>
      <c r="G14" s="640" t="s">
        <v>3035</v>
      </c>
      <c r="H14" s="640" t="s">
        <v>3035</v>
      </c>
      <c r="I14" s="640" t="s">
        <v>149</v>
      </c>
      <c r="N14" s="630" t="s">
        <v>3063</v>
      </c>
      <c r="AW14" s="652" t="s">
        <v>148</v>
      </c>
      <c r="AX14" s="652" t="s">
        <v>148</v>
      </c>
    </row>
    <row r="15" spans="1:50" ht="21" customHeight="1">
      <c r="A15" s="638" t="s">
        <v>3064</v>
      </c>
      <c r="B15" s="639">
        <v>2013</v>
      </c>
      <c r="I15" s="640" t="s">
        <v>3065</v>
      </c>
      <c r="N15" s="666" t="s">
        <v>3066</v>
      </c>
      <c r="AW15" s="652" t="s">
        <v>149</v>
      </c>
      <c r="AX15" s="652" t="s">
        <v>149</v>
      </c>
    </row>
    <row r="16" spans="1:50" ht="21" customHeight="1">
      <c r="A16" s="638" t="s">
        <v>3067</v>
      </c>
      <c r="B16" s="639">
        <v>2014</v>
      </c>
      <c r="I16" s="640" t="s">
        <v>3068</v>
      </c>
      <c r="N16" s="666" t="s">
        <v>3069</v>
      </c>
      <c r="AW16" s="652" t="s">
        <v>3065</v>
      </c>
      <c r="AX16" s="652" t="s">
        <v>3065</v>
      </c>
    </row>
    <row r="17" spans="1:50" ht="21" customHeight="1">
      <c r="A17" s="638" t="s">
        <v>3070</v>
      </c>
      <c r="B17" s="639">
        <v>2015</v>
      </c>
      <c r="I17" s="640" t="s">
        <v>3071</v>
      </c>
      <c r="N17" s="666" t="s">
        <v>3072</v>
      </c>
      <c r="X17" s="649"/>
      <c r="AW17" s="652" t="s">
        <v>3068</v>
      </c>
      <c r="AX17" s="652" t="s">
        <v>3068</v>
      </c>
    </row>
    <row r="18" spans="1:50" ht="21" customHeight="1">
      <c r="A18" s="638" t="s">
        <v>3073</v>
      </c>
      <c r="B18" s="639">
        <v>2016</v>
      </c>
      <c r="I18" s="640" t="s">
        <v>3074</v>
      </c>
      <c r="N18" s="666" t="s">
        <v>3075</v>
      </c>
      <c r="X18" s="649"/>
      <c r="AW18" s="652" t="s">
        <v>3071</v>
      </c>
      <c r="AX18" s="652" t="s">
        <v>3071</v>
      </c>
    </row>
    <row r="19" spans="1:50" ht="21" customHeight="1">
      <c r="A19" s="638" t="s">
        <v>3076</v>
      </c>
      <c r="B19" s="639">
        <v>2017</v>
      </c>
      <c r="I19" s="640" t="s">
        <v>3077</v>
      </c>
      <c r="N19" s="666" t="s">
        <v>3078</v>
      </c>
      <c r="X19" s="649"/>
      <c r="AW19" s="652" t="s">
        <v>3074</v>
      </c>
      <c r="AX19" s="652" t="s">
        <v>3074</v>
      </c>
    </row>
    <row r="20" spans="1:50" ht="21" customHeight="1">
      <c r="A20" s="638" t="s">
        <v>3079</v>
      </c>
      <c r="B20" s="639">
        <v>2018</v>
      </c>
      <c r="I20" s="640" t="s">
        <v>3080</v>
      </c>
      <c r="N20" s="666" t="s">
        <v>3081</v>
      </c>
      <c r="AW20" s="652" t="s">
        <v>3077</v>
      </c>
      <c r="AX20" s="652" t="s">
        <v>3077</v>
      </c>
    </row>
    <row r="21" spans="1:50" ht="21" customHeight="1">
      <c r="A21" s="638" t="s">
        <v>3082</v>
      </c>
      <c r="B21" s="639">
        <v>2019</v>
      </c>
      <c r="I21" s="640" t="s">
        <v>3083</v>
      </c>
      <c r="N21" s="666" t="s">
        <v>3084</v>
      </c>
      <c r="AW21" s="652" t="s">
        <v>3080</v>
      </c>
      <c r="AX21" s="652" t="s">
        <v>3080</v>
      </c>
    </row>
    <row r="22" spans="1:50" ht="21" customHeight="1">
      <c r="A22" s="638" t="s">
        <v>3085</v>
      </c>
      <c r="B22" s="639">
        <v>2020</v>
      </c>
      <c r="N22" s="666" t="s">
        <v>3086</v>
      </c>
      <c r="AW22" s="652" t="s">
        <v>3083</v>
      </c>
      <c r="AX22" s="652" t="s">
        <v>3083</v>
      </c>
    </row>
    <row r="23" spans="1:50" ht="21" customHeight="1">
      <c r="A23" s="638" t="s">
        <v>3087</v>
      </c>
      <c r="B23" s="639">
        <v>2021</v>
      </c>
      <c r="AW23" s="652" t="s">
        <v>3088</v>
      </c>
      <c r="AX23" s="652" t="s">
        <v>3088</v>
      </c>
    </row>
    <row r="24" spans="1:50" ht="21" customHeight="1">
      <c r="A24" s="638" t="s">
        <v>3089</v>
      </c>
      <c r="B24" s="639">
        <v>2022</v>
      </c>
      <c r="AW24" s="652" t="s">
        <v>3090</v>
      </c>
      <c r="AX24" s="652" t="s">
        <v>3090</v>
      </c>
    </row>
    <row r="25" spans="1:50" ht="11.25">
      <c r="A25" s="638" t="s">
        <v>3091</v>
      </c>
      <c r="B25" s="639">
        <v>2023</v>
      </c>
      <c r="AW25" s="652" t="s">
        <v>3092</v>
      </c>
      <c r="AX25" s="652" t="s">
        <v>3092</v>
      </c>
    </row>
    <row r="26" spans="1:50" ht="11.25">
      <c r="A26" s="638" t="s">
        <v>3093</v>
      </c>
      <c r="B26" s="639">
        <v>2024</v>
      </c>
      <c r="AX26" s="652" t="s">
        <v>3094</v>
      </c>
    </row>
    <row r="27" spans="1:50" ht="11.25">
      <c r="A27" s="638" t="s">
        <v>3095</v>
      </c>
      <c r="B27" s="639">
        <v>2025</v>
      </c>
      <c r="AX27" s="652" t="s">
        <v>3096</v>
      </c>
    </row>
    <row r="28" spans="1:50" ht="11.25">
      <c r="A28" s="638" t="s">
        <v>32</v>
      </c>
      <c r="D28" s="667"/>
      <c r="E28" s="668"/>
      <c r="F28" s="668"/>
      <c r="H28" s="669" t="s">
        <v>3097</v>
      </c>
      <c r="AX28" s="652" t="s">
        <v>3098</v>
      </c>
    </row>
    <row r="29" spans="1:50" ht="11.25">
      <c r="A29" s="638" t="s">
        <v>3099</v>
      </c>
      <c r="D29" s="670" t="s">
        <v>3100</v>
      </c>
      <c r="E29" s="671" t="e">
        <f>#N/A</f>
        <v>#N/A</v>
      </c>
      <c r="F29" s="671" t="e">
        <f>#N/A</f>
        <v>#N/A</v>
      </c>
      <c r="H29" s="672" t="s">
        <v>3101</v>
      </c>
      <c r="AX29" s="652" t="s">
        <v>3102</v>
      </c>
    </row>
    <row r="30" spans="1:50" ht="11.25">
      <c r="A30" s="638" t="s">
        <v>3103</v>
      </c>
      <c r="D30" s="673"/>
      <c r="E30" s="674"/>
      <c r="F30" s="674"/>
      <c r="AX30" s="652" t="s">
        <v>3104</v>
      </c>
    </row>
    <row r="31" spans="1:50" ht="12.75">
      <c r="A31" s="638" t="s">
        <v>3105</v>
      </c>
      <c r="D31" s="667"/>
      <c r="E31" s="668"/>
      <c r="F31" s="668"/>
      <c r="H31" s="675"/>
      <c r="AX31" s="652" t="s">
        <v>3106</v>
      </c>
    </row>
    <row r="32" spans="1:50" ht="11.25">
      <c r="A32" s="638" t="s">
        <v>3107</v>
      </c>
      <c r="D32" s="670" t="s">
        <v>3108</v>
      </c>
      <c r="E32" s="676"/>
      <c r="F32" s="676"/>
      <c r="H32" s="677" t="s">
        <v>3109</v>
      </c>
      <c r="AX32" s="652" t="s">
        <v>3110</v>
      </c>
    </row>
    <row r="33" spans="1:50" ht="11.25">
      <c r="A33" s="638" t="s">
        <v>3111</v>
      </c>
      <c r="AX33" s="652" t="s">
        <v>3112</v>
      </c>
    </row>
    <row r="34" spans="1:50" ht="11.25">
      <c r="A34" s="638" t="s">
        <v>3113</v>
      </c>
      <c r="AX34" s="652" t="s">
        <v>3114</v>
      </c>
    </row>
    <row r="35" spans="1:50" ht="11.25">
      <c r="A35" s="638" t="s">
        <v>3115</v>
      </c>
      <c r="AX35" s="652" t="s">
        <v>3116</v>
      </c>
    </row>
    <row r="36" spans="1:50" ht="11.25">
      <c r="A36" s="638" t="s">
        <v>3117</v>
      </c>
      <c r="AX36" s="652" t="s">
        <v>3118</v>
      </c>
    </row>
    <row r="37" spans="1:50" ht="11.25">
      <c r="A37" s="638" t="s">
        <v>3119</v>
      </c>
      <c r="AX37" s="652" t="s">
        <v>3120</v>
      </c>
    </row>
    <row r="38" spans="1:50" ht="11.25">
      <c r="A38" s="638" t="s">
        <v>3121</v>
      </c>
      <c r="AX38" s="652" t="s">
        <v>3122</v>
      </c>
    </row>
    <row r="39" spans="1:50" ht="11.25">
      <c r="A39" s="638" t="s">
        <v>3123</v>
      </c>
      <c r="AX39" s="652" t="s">
        <v>3124</v>
      </c>
    </row>
    <row r="40" spans="1:50" ht="11.25">
      <c r="A40" s="638" t="s">
        <v>3125</v>
      </c>
      <c r="AX40" s="652" t="s">
        <v>3126</v>
      </c>
    </row>
    <row r="41" spans="1:50" ht="11.25">
      <c r="A41" s="638" t="s">
        <v>3127</v>
      </c>
      <c r="AX41" s="652" t="s">
        <v>3128</v>
      </c>
    </row>
    <row r="42" spans="1:50" ht="11.25">
      <c r="A42" s="638" t="s">
        <v>3129</v>
      </c>
      <c r="AX42" s="652" t="s">
        <v>3130</v>
      </c>
    </row>
    <row r="43" spans="1:50" ht="11.25">
      <c r="A43" s="638" t="s">
        <v>3131</v>
      </c>
      <c r="AX43" s="652" t="s">
        <v>3132</v>
      </c>
    </row>
    <row r="44" spans="1:50" ht="11.25">
      <c r="A44" s="638" t="s">
        <v>3133</v>
      </c>
      <c r="AX44" s="652" t="s">
        <v>3134</v>
      </c>
    </row>
    <row r="45" spans="1:50" ht="11.25">
      <c r="A45" s="638" t="s">
        <v>3135</v>
      </c>
      <c r="AX45" s="652" t="s">
        <v>3136</v>
      </c>
    </row>
    <row r="46" spans="1:50" ht="11.25">
      <c r="A46" s="638" t="s">
        <v>3137</v>
      </c>
      <c r="AX46" s="652" t="s">
        <v>3138</v>
      </c>
    </row>
    <row r="47" spans="1:50" ht="11.25">
      <c r="A47" s="638" t="s">
        <v>3139</v>
      </c>
      <c r="AX47" s="652" t="s">
        <v>3140</v>
      </c>
    </row>
    <row r="48" spans="1:50" ht="11.25">
      <c r="A48" s="638" t="s">
        <v>3141</v>
      </c>
      <c r="AX48" s="652" t="s">
        <v>3142</v>
      </c>
    </row>
    <row r="49" spans="1:50" ht="11.25">
      <c r="A49" s="638" t="s">
        <v>3143</v>
      </c>
      <c r="AX49" s="652" t="s">
        <v>3144</v>
      </c>
    </row>
    <row r="50" spans="1:50" ht="11.25">
      <c r="A50" s="638" t="s">
        <v>3145</v>
      </c>
      <c r="AX50" s="652" t="s">
        <v>3146</v>
      </c>
    </row>
    <row r="51" spans="1:50" ht="11.25">
      <c r="A51" s="638" t="s">
        <v>3147</v>
      </c>
      <c r="AX51" s="652" t="s">
        <v>3148</v>
      </c>
    </row>
    <row r="52" spans="1:50" ht="11.25">
      <c r="A52" s="638" t="s">
        <v>3149</v>
      </c>
      <c r="AX52" s="652" t="s">
        <v>3150</v>
      </c>
    </row>
    <row r="53" spans="1:50" ht="11.25">
      <c r="A53" s="638" t="s">
        <v>3151</v>
      </c>
      <c r="AX53" s="652" t="s">
        <v>3152</v>
      </c>
    </row>
    <row r="54" spans="1:50" ht="11.25">
      <c r="A54" s="638" t="s">
        <v>3153</v>
      </c>
      <c r="AX54" s="652" t="s">
        <v>3154</v>
      </c>
    </row>
    <row r="55" spans="1:50" ht="11.25">
      <c r="A55" s="638" t="s">
        <v>3155</v>
      </c>
      <c r="AX55" s="652" t="s">
        <v>3156</v>
      </c>
    </row>
    <row r="56" spans="1:50" ht="11.25">
      <c r="A56" s="638" t="s">
        <v>3157</v>
      </c>
      <c r="AX56" s="652" t="s">
        <v>3158</v>
      </c>
    </row>
    <row r="57" spans="1:50" ht="11.25">
      <c r="A57" s="638" t="s">
        <v>3159</v>
      </c>
      <c r="AX57" s="652" t="s">
        <v>3160</v>
      </c>
    </row>
    <row r="58" spans="1:50" ht="11.25">
      <c r="A58" s="638" t="s">
        <v>3161</v>
      </c>
      <c r="AX58" s="652" t="s">
        <v>3162</v>
      </c>
    </row>
    <row r="59" spans="1:50" ht="11.25">
      <c r="A59" s="638" t="s">
        <v>3163</v>
      </c>
      <c r="AX59" s="652" t="s">
        <v>3164</v>
      </c>
    </row>
    <row r="60" spans="1:50" ht="11.25">
      <c r="A60" s="638" t="s">
        <v>3165</v>
      </c>
      <c r="AX60" s="652" t="s">
        <v>3166</v>
      </c>
    </row>
    <row r="61" spans="1:50" ht="11.25">
      <c r="A61" s="638" t="s">
        <v>3167</v>
      </c>
      <c r="AX61" s="652" t="s">
        <v>3168</v>
      </c>
    </row>
    <row r="62" ht="11.25">
      <c r="A62" s="638" t="s">
        <v>3169</v>
      </c>
    </row>
    <row r="63" ht="11.25">
      <c r="A63" s="638" t="s">
        <v>3170</v>
      </c>
    </row>
    <row r="64" ht="11.25">
      <c r="A64" s="638" t="s">
        <v>3171</v>
      </c>
    </row>
    <row r="65" ht="11.25">
      <c r="A65" s="638" t="s">
        <v>3172</v>
      </c>
    </row>
    <row r="66" ht="11.25">
      <c r="A66" s="638" t="s">
        <v>3173</v>
      </c>
    </row>
    <row r="67" ht="11.25">
      <c r="A67" s="638" t="s">
        <v>3174</v>
      </c>
    </row>
    <row r="68" ht="11.25">
      <c r="A68" s="638" t="s">
        <v>3175</v>
      </c>
    </row>
    <row r="69" ht="11.25">
      <c r="A69" s="638" t="s">
        <v>3176</v>
      </c>
    </row>
    <row r="70" ht="11.25">
      <c r="A70" s="638" t="s">
        <v>3177</v>
      </c>
    </row>
    <row r="71" ht="11.25">
      <c r="A71" s="638" t="s">
        <v>3178</v>
      </c>
    </row>
    <row r="72" ht="11.25">
      <c r="A72" s="638" t="s">
        <v>3179</v>
      </c>
    </row>
    <row r="73" ht="11.25">
      <c r="A73" s="638" t="s">
        <v>3180</v>
      </c>
    </row>
    <row r="74" ht="11.25">
      <c r="A74" s="638" t="s">
        <v>3181</v>
      </c>
    </row>
    <row r="75" ht="11.25">
      <c r="A75" s="638" t="s">
        <v>3182</v>
      </c>
    </row>
    <row r="76" ht="11.25">
      <c r="A76" s="638" t="s">
        <v>3183</v>
      </c>
    </row>
    <row r="77" ht="11.25">
      <c r="A77" s="638" t="s">
        <v>3184</v>
      </c>
    </row>
    <row r="78" ht="11.25">
      <c r="A78" s="638" t="s">
        <v>3185</v>
      </c>
    </row>
    <row r="79" ht="11.25">
      <c r="A79" s="638" t="s">
        <v>3186</v>
      </c>
    </row>
    <row r="80" ht="11.25">
      <c r="A80" s="638" t="s">
        <v>3187</v>
      </c>
    </row>
    <row r="81" ht="11.25">
      <c r="A81" s="638" t="s">
        <v>3188</v>
      </c>
    </row>
    <row r="82" ht="11.25">
      <c r="A82" s="638" t="s">
        <v>3189</v>
      </c>
    </row>
    <row r="83" ht="11.25">
      <c r="A83" s="638" t="s">
        <v>3190</v>
      </c>
    </row>
    <row r="84" ht="11.25">
      <c r="A84" s="638" t="s">
        <v>3191</v>
      </c>
    </row>
    <row r="85" ht="11.25">
      <c r="A85" s="638" t="s">
        <v>3192</v>
      </c>
    </row>
    <row r="86" ht="11.25">
      <c r="A86" s="638" t="s">
        <v>3193</v>
      </c>
    </row>
    <row r="87" ht="11.25">
      <c r="A87" s="638" t="s">
        <v>3194</v>
      </c>
    </row>
  </sheetData>
  <sheetProtection selectLockedCells="1" selectUnlockedCells="1"/>
  <mergeCells count="1">
    <mergeCell ref="AZ1:BA1"/>
  </mergeCells>
  <printOptions/>
  <pageMargins left="0.75" right="0.75" top="1" bottom="1" header="0.5118055555555555" footer="0.5118055555555555"/>
  <pageSetup horizontalDpi="300" verticalDpi="300" orientation="portrait" paperSize="9"/>
  <drawing r:id="rId1"/>
</worksheet>
</file>

<file path=xl/worksheets/sheet56.xml><?xml version="1.0" encoding="utf-8"?>
<worksheet xmlns="http://schemas.openxmlformats.org/spreadsheetml/2006/main" xmlns:r="http://schemas.openxmlformats.org/officeDocument/2006/relationships">
  <sheetPr>
    <tabColor indexed="47"/>
  </sheetPr>
  <dimension ref="A1:D36"/>
  <sheetViews>
    <sheetView showGridLines="0" workbookViewId="0" topLeftCell="A1">
      <selection activeCell="A1" sqref="A1"/>
    </sheetView>
  </sheetViews>
  <sheetFormatPr defaultColWidth="9.140625" defaultRowHeight="11.25"/>
  <cols>
    <col min="1" max="1" width="3.7109375" style="2" customWidth="1"/>
    <col min="2" max="2" width="90.8515625" style="2" customWidth="1"/>
    <col min="3" max="16384" width="9.140625" style="2" customWidth="1"/>
  </cols>
  <sheetData>
    <row r="1" ht="11.25">
      <c r="B1" s="678" t="s">
        <v>3195</v>
      </c>
    </row>
    <row r="2" ht="90">
      <c r="B2" s="679" t="s">
        <v>3196</v>
      </c>
    </row>
    <row r="3" ht="67.5">
      <c r="B3" s="679" t="s">
        <v>3197</v>
      </c>
    </row>
    <row r="4" ht="33.75">
      <c r="B4" s="679" t="s">
        <v>3198</v>
      </c>
    </row>
    <row r="5" ht="11.25">
      <c r="B5" s="679" t="s">
        <v>3199</v>
      </c>
    </row>
    <row r="6" ht="22.5">
      <c r="B6" s="679" t="s">
        <v>3200</v>
      </c>
    </row>
    <row r="7" ht="22.5">
      <c r="B7" s="679" t="s">
        <v>3201</v>
      </c>
    </row>
    <row r="8" ht="22.5">
      <c r="B8" s="679" t="s">
        <v>3202</v>
      </c>
    </row>
    <row r="9" ht="22.5">
      <c r="B9" s="679" t="s">
        <v>3203</v>
      </c>
    </row>
    <row r="10" ht="56.25">
      <c r="B10" s="679" t="s">
        <v>3204</v>
      </c>
    </row>
    <row r="11" ht="12.75">
      <c r="B11" s="680" t="s">
        <v>3205</v>
      </c>
    </row>
    <row r="12" ht="11.25">
      <c r="B12" s="678" t="s">
        <v>3206</v>
      </c>
    </row>
    <row r="13" ht="22.5">
      <c r="B13" s="679" t="s">
        <v>3207</v>
      </c>
    </row>
    <row r="14" ht="67.5">
      <c r="B14" s="679" t="s">
        <v>3208</v>
      </c>
    </row>
    <row r="15" ht="22.5">
      <c r="B15" s="679" t="s">
        <v>3209</v>
      </c>
    </row>
    <row r="16" spans="2:4" ht="11.25">
      <c r="B16" s="678" t="s">
        <v>3210</v>
      </c>
      <c r="D16" s="4"/>
    </row>
    <row r="17" ht="33.75">
      <c r="B17" s="679" t="s">
        <v>3211</v>
      </c>
    </row>
    <row r="18" ht="33.75">
      <c r="B18" s="679" t="s">
        <v>3212</v>
      </c>
    </row>
    <row r="19" ht="11.25">
      <c r="B19" s="679" t="s">
        <v>3213</v>
      </c>
    </row>
    <row r="20" ht="33.75">
      <c r="B20" s="679" t="s">
        <v>3214</v>
      </c>
    </row>
    <row r="21" ht="11.25">
      <c r="B21" s="678" t="s">
        <v>3215</v>
      </c>
    </row>
    <row r="22" ht="11.25">
      <c r="B22" s="679" t="s">
        <v>3216</v>
      </c>
    </row>
    <row r="24" ht="22.5">
      <c r="B24" s="681" t="s">
        <v>3217</v>
      </c>
    </row>
    <row r="26" ht="11.25">
      <c r="B26" s="678" t="s">
        <v>3218</v>
      </c>
    </row>
    <row r="27" ht="22.5">
      <c r="B27" s="682" t="s">
        <v>190</v>
      </c>
    </row>
    <row r="28" ht="56.25">
      <c r="B28" s="682" t="s">
        <v>3219</v>
      </c>
    </row>
    <row r="29" ht="11.25">
      <c r="B29" s="683" t="s">
        <v>3220</v>
      </c>
    </row>
    <row r="30" ht="22.5">
      <c r="B30" s="682" t="s">
        <v>3221</v>
      </c>
    </row>
    <row r="32" spans="1:2" ht="11.25">
      <c r="A32" s="7"/>
      <c r="B32" s="684" t="s">
        <v>3222</v>
      </c>
    </row>
    <row r="33" spans="1:2" ht="14.25">
      <c r="A33" s="685">
        <v>1</v>
      </c>
      <c r="B33" s="686" t="s">
        <v>3223</v>
      </c>
    </row>
    <row r="34" spans="1:2" ht="14.25">
      <c r="A34" s="685">
        <v>2</v>
      </c>
      <c r="B34" s="686" t="s">
        <v>3224</v>
      </c>
    </row>
    <row r="35" ht="11.25">
      <c r="B35" s="684" t="s">
        <v>3225</v>
      </c>
    </row>
    <row r="36" ht="11.25">
      <c r="B36" s="686" t="s">
        <v>3226</v>
      </c>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57.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8.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6384" width="8.7109375" style="0" customWidth="1"/>
  </cols>
  <sheetData>
    <row r="1" ht="11.25">
      <c r="A1" s="503"/>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59.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6384" width="9.140625" style="1" customWidth="1"/>
  </cols>
  <sheetData>
    <row r="1" ht="11.25">
      <c r="A1" s="49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T33"/>
  <sheetViews>
    <sheetView showGridLines="0" workbookViewId="0" topLeftCell="C4">
      <selection activeCell="S31" sqref="S31"/>
    </sheetView>
  </sheetViews>
  <sheetFormatPr defaultColWidth="9.140625" defaultRowHeight="11.25"/>
  <cols>
    <col min="1" max="2" width="3.7109375" style="204" hidden="1" customWidth="1"/>
    <col min="3" max="3" width="3.7109375" style="205" customWidth="1"/>
    <col min="4" max="4" width="6.140625" style="205" customWidth="1"/>
    <col min="5" max="5" width="50.7109375" style="205" customWidth="1"/>
    <col min="6" max="6" width="33.8515625" style="205" customWidth="1"/>
    <col min="7" max="7" width="8.57421875" style="205" customWidth="1"/>
    <col min="8" max="8" width="3.7109375" style="205" customWidth="1"/>
    <col min="9" max="9" width="5.421875" style="205" customWidth="1"/>
    <col min="10" max="10" width="47.8515625" style="205" customWidth="1"/>
    <col min="11" max="12" width="3.7109375" style="205" customWidth="1"/>
    <col min="13" max="13" width="5.7109375" style="205" customWidth="1"/>
    <col min="14" max="14" width="28.140625" style="205" customWidth="1"/>
    <col min="15" max="16" width="3.7109375" style="205" customWidth="1"/>
    <col min="17" max="17" width="5.7109375" style="205" customWidth="1"/>
    <col min="18" max="18" width="34.421875" style="205" customWidth="1"/>
    <col min="19" max="19" width="30.7109375" style="205" customWidth="1"/>
    <col min="20" max="20" width="3.7109375" style="205" customWidth="1"/>
    <col min="21" max="16384" width="9.140625" style="205" customWidth="1"/>
  </cols>
  <sheetData>
    <row r="1" ht="11.25" hidden="1">
      <c r="A1" s="206"/>
    </row>
    <row r="2" ht="11.25" hidden="1"/>
    <row r="3" ht="11.25" hidden="1"/>
    <row r="4" ht="3" customHeight="1"/>
    <row r="5" spans="1:19" s="208" customFormat="1" ht="24.75" customHeight="1">
      <c r="A5" s="207"/>
      <c r="B5" s="207"/>
      <c r="D5" s="154" t="s">
        <v>134</v>
      </c>
      <c r="E5" s="154"/>
      <c r="F5" s="154"/>
      <c r="G5" s="154"/>
      <c r="H5" s="154"/>
      <c r="I5" s="154"/>
      <c r="J5" s="154"/>
      <c r="K5" s="209"/>
      <c r="L5" s="210"/>
      <c r="M5" s="210"/>
      <c r="N5" s="210"/>
      <c r="O5" s="210"/>
      <c r="P5" s="210"/>
      <c r="Q5" s="210"/>
      <c r="R5" s="210"/>
      <c r="S5" s="210"/>
    </row>
    <row r="6" spans="4:10" ht="11.25" hidden="1">
      <c r="D6" s="211"/>
      <c r="E6" s="211"/>
      <c r="F6" s="211"/>
      <c r="G6" s="211"/>
      <c r="H6" s="211"/>
      <c r="I6" s="211"/>
      <c r="J6" s="211"/>
    </row>
    <row r="7" spans="5:10" ht="11.25" hidden="1">
      <c r="E7" s="212"/>
      <c r="F7" s="212"/>
      <c r="G7" s="213"/>
      <c r="H7" s="213"/>
      <c r="I7" s="213"/>
      <c r="J7" s="213"/>
    </row>
    <row r="8" spans="5:10" ht="11.25" hidden="1">
      <c r="E8" s="212"/>
      <c r="F8" s="212"/>
      <c r="G8" s="213"/>
      <c r="H8" s="213"/>
      <c r="I8" s="213"/>
      <c r="J8" s="213"/>
    </row>
    <row r="9" spans="5:10" ht="11.25" hidden="1">
      <c r="E9" s="212"/>
      <c r="F9" s="212"/>
      <c r="G9" s="213"/>
      <c r="H9" s="213"/>
      <c r="I9" s="213"/>
      <c r="J9" s="213"/>
    </row>
    <row r="10" spans="5:10" ht="11.25" hidden="1">
      <c r="E10" s="212"/>
      <c r="F10" s="212"/>
      <c r="G10" s="213"/>
      <c r="H10" s="213"/>
      <c r="I10" s="213"/>
      <c r="J10" s="213"/>
    </row>
    <row r="11" spans="4:18" ht="11.25" hidden="1">
      <c r="D11" s="214"/>
      <c r="E11" s="212"/>
      <c r="F11" s="212"/>
      <c r="G11" s="160"/>
      <c r="H11" s="215"/>
      <c r="I11" s="215"/>
      <c r="J11" s="214"/>
      <c r="K11" s="160"/>
      <c r="L11" s="214"/>
      <c r="M11" s="214"/>
      <c r="N11" s="160"/>
      <c r="O11" s="160"/>
      <c r="P11" s="214"/>
      <c r="Q11" s="214"/>
      <c r="R11" s="160"/>
    </row>
    <row r="12" spans="5:18" ht="11.25" hidden="1">
      <c r="E12" s="212"/>
      <c r="F12" s="212"/>
      <c r="G12" s="160"/>
      <c r="H12" s="215"/>
      <c r="I12" s="215"/>
      <c r="J12" s="212"/>
      <c r="K12" s="214"/>
      <c r="L12" s="214"/>
      <c r="M12" s="214"/>
      <c r="N12" s="160"/>
      <c r="O12" s="214"/>
      <c r="P12" s="214"/>
      <c r="Q12" s="214"/>
      <c r="R12" s="160"/>
    </row>
    <row r="13" spans="5:18" ht="11.25" hidden="1">
      <c r="E13" s="216"/>
      <c r="F13" s="216"/>
      <c r="G13" s="217"/>
      <c r="H13" s="215"/>
      <c r="I13" s="214"/>
      <c r="J13" s="214"/>
      <c r="K13" s="214"/>
      <c r="L13" s="214"/>
      <c r="M13" s="214"/>
      <c r="N13" s="160"/>
      <c r="O13" s="214"/>
      <c r="P13" s="214"/>
      <c r="Q13" s="214"/>
      <c r="R13" s="160"/>
    </row>
    <row r="14" ht="11.25" hidden="1"/>
    <row r="15" ht="11.25" hidden="1"/>
    <row r="16" spans="1:19" s="208" customFormat="1" ht="3" customHeight="1">
      <c r="A16" s="207"/>
      <c r="B16" s="207"/>
      <c r="D16" s="218"/>
      <c r="E16" s="218"/>
      <c r="F16" s="218"/>
      <c r="G16" s="218"/>
      <c r="H16" s="218"/>
      <c r="I16" s="218"/>
      <c r="J16" s="218"/>
      <c r="K16" s="218"/>
      <c r="L16" s="218"/>
      <c r="M16" s="218"/>
      <c r="N16" s="218"/>
      <c r="O16" s="218"/>
      <c r="P16" s="218"/>
      <c r="Q16" s="218"/>
      <c r="R16" s="218"/>
      <c r="S16" s="218"/>
    </row>
    <row r="17" spans="4:19" ht="27" customHeight="1">
      <c r="D17" s="219" t="s">
        <v>89</v>
      </c>
      <c r="E17" s="219" t="s">
        <v>135</v>
      </c>
      <c r="F17" s="219" t="s">
        <v>136</v>
      </c>
      <c r="G17" s="219" t="s">
        <v>137</v>
      </c>
      <c r="H17" s="219" t="s">
        <v>89</v>
      </c>
      <c r="I17" s="219"/>
      <c r="J17" s="219" t="s">
        <v>138</v>
      </c>
      <c r="K17" s="220" t="s">
        <v>139</v>
      </c>
      <c r="L17" s="220"/>
      <c r="M17" s="220"/>
      <c r="N17" s="220"/>
      <c r="O17" s="220" t="s">
        <v>140</v>
      </c>
      <c r="P17" s="220"/>
      <c r="Q17" s="220"/>
      <c r="R17" s="220"/>
      <c r="S17" s="219" t="s">
        <v>141</v>
      </c>
    </row>
    <row r="18" spans="4:19" ht="30.75" customHeight="1">
      <c r="D18" s="219"/>
      <c r="E18" s="219"/>
      <c r="F18" s="219"/>
      <c r="G18" s="219"/>
      <c r="H18" s="219"/>
      <c r="I18" s="219"/>
      <c r="J18" s="219"/>
      <c r="K18" s="219" t="s">
        <v>142</v>
      </c>
      <c r="L18" s="219" t="s">
        <v>89</v>
      </c>
      <c r="M18" s="219"/>
      <c r="N18" s="219" t="s">
        <v>143</v>
      </c>
      <c r="O18" s="219" t="s">
        <v>142</v>
      </c>
      <c r="P18" s="219" t="s">
        <v>89</v>
      </c>
      <c r="Q18" s="219"/>
      <c r="R18" s="219" t="s">
        <v>143</v>
      </c>
      <c r="S18" s="219"/>
    </row>
    <row r="19" spans="1:19" s="222" customFormat="1" ht="12" customHeight="1">
      <c r="A19" s="221"/>
      <c r="B19" s="221"/>
      <c r="D19" s="223" t="s">
        <v>91</v>
      </c>
      <c r="E19" s="223" t="s">
        <v>92</v>
      </c>
      <c r="F19" s="223" t="s">
        <v>93</v>
      </c>
      <c r="G19" s="223" t="s">
        <v>94</v>
      </c>
      <c r="H19" s="224" t="s">
        <v>95</v>
      </c>
      <c r="I19" s="224"/>
      <c r="J19" s="223" t="s">
        <v>96</v>
      </c>
      <c r="K19" s="223" t="s">
        <v>97</v>
      </c>
      <c r="L19" s="224" t="s">
        <v>144</v>
      </c>
      <c r="M19" s="224"/>
      <c r="N19" s="223" t="s">
        <v>145</v>
      </c>
      <c r="O19" s="223" t="s">
        <v>146</v>
      </c>
      <c r="P19" s="224" t="s">
        <v>147</v>
      </c>
      <c r="Q19" s="224"/>
      <c r="R19" s="223" t="s">
        <v>148</v>
      </c>
      <c r="S19" s="223" t="s">
        <v>149</v>
      </c>
    </row>
    <row r="20" spans="3:20" ht="14.25" hidden="1">
      <c r="C20" s="225"/>
      <c r="D20" s="226">
        <v>0</v>
      </c>
      <c r="E20" s="227"/>
      <c r="F20" s="227"/>
      <c r="G20" s="228"/>
      <c r="H20" s="229"/>
      <c r="I20" s="229"/>
      <c r="J20" s="230"/>
      <c r="K20" s="228"/>
      <c r="L20" s="230"/>
      <c r="M20" s="230"/>
      <c r="N20" s="231"/>
      <c r="O20" s="228"/>
      <c r="P20" s="230"/>
      <c r="Q20" s="230"/>
      <c r="R20" s="232"/>
      <c r="S20" s="228"/>
      <c r="T20" s="233"/>
    </row>
    <row r="21" spans="1:19" s="205" customFormat="1" ht="16.5" customHeight="1">
      <c r="A21" s="234">
        <v>4</v>
      </c>
      <c r="C21" s="225"/>
      <c r="D21" s="226">
        <v>1</v>
      </c>
      <c r="E21" s="235" t="s">
        <v>150</v>
      </c>
      <c r="F21" s="236" t="s">
        <v>151</v>
      </c>
      <c r="G21" s="237" t="s">
        <v>34</v>
      </c>
      <c r="H21" s="226"/>
      <c r="I21" s="226">
        <v>1</v>
      </c>
      <c r="J21" s="238" t="s">
        <v>152</v>
      </c>
      <c r="K21" s="239" t="s">
        <v>68</v>
      </c>
      <c r="L21" s="230"/>
      <c r="M21" s="230" t="s">
        <v>91</v>
      </c>
      <c r="N21" s="240" t="s">
        <v>103</v>
      </c>
      <c r="O21" s="239" t="s">
        <v>34</v>
      </c>
      <c r="P21" s="230"/>
      <c r="Q21" s="230" t="s">
        <v>91</v>
      </c>
      <c r="R21" s="241"/>
      <c r="S21" s="242" t="s">
        <v>34</v>
      </c>
    </row>
    <row r="22" spans="1:19" s="205" customFormat="1" ht="16.5" customHeight="1">
      <c r="A22" s="234"/>
      <c r="D22" s="226"/>
      <c r="E22" s="235"/>
      <c r="F22" s="236"/>
      <c r="G22" s="237"/>
      <c r="H22" s="226"/>
      <c r="I22" s="226"/>
      <c r="J22" s="238"/>
      <c r="K22" s="239"/>
      <c r="L22" s="230"/>
      <c r="M22" s="230"/>
      <c r="N22" s="240"/>
      <c r="O22" s="239"/>
      <c r="P22" s="243"/>
      <c r="Q22" s="244"/>
      <c r="R22" s="244"/>
      <c r="S22" s="245"/>
    </row>
    <row r="23" spans="1:19" s="205" customFormat="1" ht="16.5" customHeight="1">
      <c r="A23" s="234"/>
      <c r="D23" s="226"/>
      <c r="E23" s="235"/>
      <c r="F23" s="236"/>
      <c r="G23" s="237"/>
      <c r="H23" s="226"/>
      <c r="I23" s="226"/>
      <c r="J23" s="238"/>
      <c r="K23" s="239"/>
      <c r="L23" s="194"/>
      <c r="M23" s="230" t="s">
        <v>92</v>
      </c>
      <c r="N23" s="240" t="s">
        <v>110</v>
      </c>
      <c r="O23" s="239" t="s">
        <v>34</v>
      </c>
      <c r="P23" s="230"/>
      <c r="Q23" s="230" t="s">
        <v>91</v>
      </c>
      <c r="R23" s="241"/>
      <c r="S23" s="242" t="s">
        <v>34</v>
      </c>
    </row>
    <row r="24" spans="1:19" s="205" customFormat="1" ht="16.5" customHeight="1">
      <c r="A24" s="234"/>
      <c r="D24" s="226"/>
      <c r="E24" s="235"/>
      <c r="F24" s="236"/>
      <c r="G24" s="237"/>
      <c r="H24" s="226"/>
      <c r="I24" s="226"/>
      <c r="J24" s="238"/>
      <c r="K24" s="239"/>
      <c r="L24" s="194"/>
      <c r="M24" s="230"/>
      <c r="N24" s="240"/>
      <c r="O24" s="239"/>
      <c r="P24" s="243"/>
      <c r="Q24" s="244"/>
      <c r="R24" s="244"/>
      <c r="S24" s="245"/>
    </row>
    <row r="25" spans="1:19" s="205" customFormat="1" ht="16.5" customHeight="1">
      <c r="A25" s="234"/>
      <c r="D25" s="226"/>
      <c r="E25" s="235"/>
      <c r="F25" s="236"/>
      <c r="G25" s="237"/>
      <c r="H25" s="226"/>
      <c r="I25" s="226"/>
      <c r="J25" s="238"/>
      <c r="K25" s="239"/>
      <c r="L25" s="194"/>
      <c r="M25" s="230" t="s">
        <v>93</v>
      </c>
      <c r="N25" s="240" t="s">
        <v>118</v>
      </c>
      <c r="O25" s="239" t="s">
        <v>34</v>
      </c>
      <c r="P25" s="230"/>
      <c r="Q25" s="230" t="s">
        <v>91</v>
      </c>
      <c r="R25" s="241"/>
      <c r="S25" s="242" t="s">
        <v>34</v>
      </c>
    </row>
    <row r="26" spans="1:19" s="205" customFormat="1" ht="16.5" customHeight="1">
      <c r="A26" s="234"/>
      <c r="D26" s="226"/>
      <c r="E26" s="235"/>
      <c r="F26" s="236"/>
      <c r="G26" s="237"/>
      <c r="H26" s="226"/>
      <c r="I26" s="226"/>
      <c r="J26" s="238"/>
      <c r="K26" s="239"/>
      <c r="L26" s="194"/>
      <c r="M26" s="230"/>
      <c r="N26" s="240"/>
      <c r="O26" s="239"/>
      <c r="P26" s="243"/>
      <c r="Q26" s="244"/>
      <c r="R26" s="244"/>
      <c r="S26" s="245"/>
    </row>
    <row r="27" spans="1:19" s="205" customFormat="1" ht="16.5" customHeight="1">
      <c r="A27" s="234"/>
      <c r="D27" s="226"/>
      <c r="E27" s="235"/>
      <c r="F27" s="236"/>
      <c r="G27" s="237"/>
      <c r="H27" s="226"/>
      <c r="I27" s="226"/>
      <c r="J27" s="238"/>
      <c r="K27" s="239"/>
      <c r="L27" s="194"/>
      <c r="M27" s="230" t="s">
        <v>94</v>
      </c>
      <c r="N27" s="240" t="s">
        <v>122</v>
      </c>
      <c r="O27" s="239" t="s">
        <v>34</v>
      </c>
      <c r="P27" s="230"/>
      <c r="Q27" s="230" t="s">
        <v>91</v>
      </c>
      <c r="R27" s="241"/>
      <c r="S27" s="242" t="s">
        <v>34</v>
      </c>
    </row>
    <row r="28" spans="1:19" s="205" customFormat="1" ht="16.5" customHeight="1">
      <c r="A28" s="234"/>
      <c r="D28" s="226"/>
      <c r="E28" s="235"/>
      <c r="F28" s="236"/>
      <c r="G28" s="237"/>
      <c r="H28" s="226"/>
      <c r="I28" s="226"/>
      <c r="J28" s="238"/>
      <c r="K28" s="239"/>
      <c r="L28" s="194"/>
      <c r="M28" s="230"/>
      <c r="N28" s="240"/>
      <c r="O28" s="239"/>
      <c r="P28" s="243"/>
      <c r="Q28" s="244"/>
      <c r="R28" s="244"/>
      <c r="S28" s="245"/>
    </row>
    <row r="29" spans="1:19" s="205" customFormat="1" ht="16.5" customHeight="1">
      <c r="A29" s="234"/>
      <c r="D29" s="226"/>
      <c r="E29" s="235"/>
      <c r="F29" s="236"/>
      <c r="G29" s="237"/>
      <c r="H29" s="226"/>
      <c r="I29" s="226"/>
      <c r="J29" s="238"/>
      <c r="K29" s="239"/>
      <c r="L29" s="194"/>
      <c r="M29" s="230" t="s">
        <v>95</v>
      </c>
      <c r="N29" s="240" t="s">
        <v>126</v>
      </c>
      <c r="O29" s="239" t="s">
        <v>34</v>
      </c>
      <c r="P29" s="230"/>
      <c r="Q29" s="230" t="s">
        <v>91</v>
      </c>
      <c r="R29" s="241"/>
      <c r="S29" s="242" t="s">
        <v>34</v>
      </c>
    </row>
    <row r="30" spans="1:19" s="205" customFormat="1" ht="16.5" customHeight="1">
      <c r="A30" s="234"/>
      <c r="D30" s="226"/>
      <c r="E30" s="235"/>
      <c r="F30" s="236"/>
      <c r="G30" s="237"/>
      <c r="H30" s="226"/>
      <c r="I30" s="226"/>
      <c r="J30" s="238"/>
      <c r="K30" s="239"/>
      <c r="L30" s="194"/>
      <c r="M30" s="230"/>
      <c r="N30" s="240"/>
      <c r="O30" s="239"/>
      <c r="P30" s="243"/>
      <c r="Q30" s="244"/>
      <c r="R30" s="244"/>
      <c r="S30" s="245"/>
    </row>
    <row r="31" spans="1:19" s="205" customFormat="1" ht="15" customHeight="1">
      <c r="A31" s="234"/>
      <c r="D31" s="226"/>
      <c r="E31" s="235"/>
      <c r="F31" s="236"/>
      <c r="G31" s="237"/>
      <c r="H31" s="226"/>
      <c r="I31" s="226"/>
      <c r="J31" s="238"/>
      <c r="K31" s="239"/>
      <c r="L31" s="246"/>
      <c r="M31" s="244"/>
      <c r="N31" s="244"/>
      <c r="O31" s="244"/>
      <c r="P31" s="244"/>
      <c r="Q31" s="244"/>
      <c r="R31" s="244"/>
      <c r="S31" s="245"/>
    </row>
    <row r="32" spans="1:19" s="205" customFormat="1" ht="15" customHeight="1">
      <c r="A32" s="234"/>
      <c r="D32" s="226"/>
      <c r="E32" s="235"/>
      <c r="F32" s="236"/>
      <c r="G32" s="237"/>
      <c r="H32" s="246"/>
      <c r="I32" s="244"/>
      <c r="J32" s="244"/>
      <c r="K32" s="244"/>
      <c r="L32" s="244"/>
      <c r="M32" s="244"/>
      <c r="N32" s="244"/>
      <c r="O32" s="244"/>
      <c r="P32" s="244"/>
      <c r="Q32" s="244"/>
      <c r="R32" s="244"/>
      <c r="S32" s="245"/>
    </row>
    <row r="33" spans="4:19" ht="16.5" customHeight="1">
      <c r="D33" s="246"/>
      <c r="E33" s="244"/>
      <c r="F33" s="244"/>
      <c r="G33" s="244"/>
      <c r="H33" s="244"/>
      <c r="I33" s="244"/>
      <c r="J33" s="244"/>
      <c r="K33" s="244"/>
      <c r="L33" s="244"/>
      <c r="M33" s="244"/>
      <c r="N33" s="244"/>
      <c r="O33" s="244"/>
      <c r="P33" s="244"/>
      <c r="Q33" s="244"/>
      <c r="R33" s="244"/>
      <c r="S33" s="245"/>
    </row>
    <row r="34" ht="3" customHeight="1"/>
    <row r="35" ht="11.25" hidden="1"/>
    <row r="36" ht="0.75" customHeight="1"/>
    <row r="37" ht="23.25" customHeight="1"/>
    <row r="38" ht="3" customHeight="1"/>
  </sheetData>
  <sheetProtection sheet="1" formatColumns="0" formatRows="0"/>
  <mergeCells count="55">
    <mergeCell ref="D5:J5"/>
    <mergeCell ref="D6:J6"/>
    <mergeCell ref="E7:F7"/>
    <mergeCell ref="G7:J7"/>
    <mergeCell ref="E8:F8"/>
    <mergeCell ref="G8:J8"/>
    <mergeCell ref="E9:F9"/>
    <mergeCell ref="G9:J9"/>
    <mergeCell ref="E10:F10"/>
    <mergeCell ref="G10:J10"/>
    <mergeCell ref="E11:F11"/>
    <mergeCell ref="E12:F12"/>
    <mergeCell ref="E13:F13"/>
    <mergeCell ref="D17:D18"/>
    <mergeCell ref="E17:E18"/>
    <mergeCell ref="F17:F18"/>
    <mergeCell ref="G17:G18"/>
    <mergeCell ref="H17:I18"/>
    <mergeCell ref="J17:J18"/>
    <mergeCell ref="K17:N17"/>
    <mergeCell ref="O17:R17"/>
    <mergeCell ref="S17:S18"/>
    <mergeCell ref="L18:M18"/>
    <mergeCell ref="P18:Q18"/>
    <mergeCell ref="H19:I19"/>
    <mergeCell ref="L19:M19"/>
    <mergeCell ref="P19:Q19"/>
    <mergeCell ref="D21:D32"/>
    <mergeCell ref="E21:E32"/>
    <mergeCell ref="F21:F32"/>
    <mergeCell ref="G21:G32"/>
    <mergeCell ref="H21:H31"/>
    <mergeCell ref="I21:I31"/>
    <mergeCell ref="J21:J31"/>
    <mergeCell ref="K21:K31"/>
    <mergeCell ref="L21:L22"/>
    <mergeCell ref="M21:M22"/>
    <mergeCell ref="N21:N22"/>
    <mergeCell ref="O21:O22"/>
    <mergeCell ref="L23:L24"/>
    <mergeCell ref="M23:M24"/>
    <mergeCell ref="N23:N24"/>
    <mergeCell ref="O23:O24"/>
    <mergeCell ref="L25:L26"/>
    <mergeCell ref="M25:M26"/>
    <mergeCell ref="N25:N26"/>
    <mergeCell ref="O25:O26"/>
    <mergeCell ref="L27:L28"/>
    <mergeCell ref="M27:M28"/>
    <mergeCell ref="N27:N28"/>
    <mergeCell ref="O27:O28"/>
    <mergeCell ref="L29:L30"/>
    <mergeCell ref="M29:M30"/>
    <mergeCell ref="N29:N30"/>
    <mergeCell ref="O29:O30"/>
  </mergeCells>
  <dataValidations count="7">
    <dataValidation type="textLength" operator="lessThanOrEqual" allowBlank="1" showInputMessage="1" showErrorMessage="1" errorTitle="Ошибка" error="Допускается ввод не более 900 символов!" sqref="R21:S21 J23 R23:S23 J25 R25:S25 J27 R27:S27 J29 R29:S29">
      <formula1>900</formula1>
    </dataValidation>
    <dataValidation type="list" allowBlank="1" showInputMessage="1" showErrorMessage="1" prompt="Выберите значение из списка" errorTitle="Ошибка" error="Выберите значение из списка" sqref="E23 E25 E27 E29">
      <formula1>0</formula1>
      <formula2>0</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N18 R18">
      <formula1>0</formula1>
      <formula2>0</formula2>
    </dataValidation>
    <dataValidation allowBlank="1" showInputMessage="1" showErrorMessage="1" prompt="Для выбора выполните двойной щелчок левой клавиши мыши по соответствующей ячейке." sqref="G21 K21 O21 G23 K23 O23 G25 K25 O25 G27 K27 O27 G29 K29 O29">
      <formula1>0</formula1>
      <formula2>0</formula2>
    </dataValidation>
    <dataValidation type="list" allowBlank="1" showInputMessage="1" showErrorMessage="1" prompt="Территория действия тарифа выбирается из выпадающего списка. Доступные для выбора территории определяются на листе &quot;Территории&quot;. Для каждого вида тарифа должна указываться территория, содержащая только те МР/МО, где действует данный вид тарифа." errorTitle="Ошибка" error="Выберите значение из списка" sqref="N21:N30">
      <formula1>0</formula1>
      <formula2>0</formula2>
    </dataValidation>
    <dataValidation allowBlank="1" showInputMessage="1" showErrorMessage="1" prompt="Выберите виды деятельности, выполнив двойной щелчок левой кнопки мыши по ячейке." sqref="F21 F23 F25 F27 F29">
      <formula1>0</formula1>
      <formula2>0</formula2>
    </dataValidation>
    <dataValidation type="list" showInputMessage="1" showErrorMessage="1" errorTitle="Ошибка" error="Выберите значение из списка" sqref="J21">
      <formula1>0</formula1>
      <formula2>0</formula2>
    </dataValidation>
  </dataValidations>
  <printOptions/>
  <pageMargins left="0.7" right="0.7" top="0.75" bottom="0.75" header="0.5118055555555555" footer="0.5118055555555555"/>
  <pageSetup horizontalDpi="300" verticalDpi="300" orientation="portrait" paperSize="9"/>
  <drawing r:id="rId1"/>
</worksheet>
</file>

<file path=xl/worksheets/sheet60.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6384" width="8.7109375" style="0" customWidth="1"/>
  </cols>
  <sheetData>
    <row r="1" ht="11.25">
      <c r="A1" s="503"/>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1.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2.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6384" width="8.7109375" style="0" customWidth="1"/>
  </cols>
  <sheetData>
    <row r="1" ht="11.25">
      <c r="A1" s="503"/>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3.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6384" width="8.7109375" style="0" customWidth="1"/>
  </cols>
  <sheetData>
    <row r="1" ht="11.25">
      <c r="A1" s="503"/>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4.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6384" width="8.7109375" style="0" customWidth="1"/>
  </cols>
  <sheetData>
    <row r="1" ht="11.25">
      <c r="A1" s="503"/>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5.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6384" width="8.7109375" style="0" customWidth="1"/>
  </cols>
  <sheetData>
    <row r="1" ht="11.25">
      <c r="A1" s="503"/>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6.xml><?xml version="1.0" encoding="utf-8"?>
<worksheet xmlns="http://schemas.openxmlformats.org/spreadsheetml/2006/main" xmlns:r="http://schemas.openxmlformats.org/officeDocument/2006/relationships">
  <sheetPr>
    <tabColor indexed="47"/>
  </sheetPr>
  <dimension ref="A1:A1"/>
  <sheetViews>
    <sheetView showGridLines="0" workbookViewId="0" topLeftCell="A1">
      <selection activeCell="A1" sqref="A1"/>
    </sheetView>
  </sheetViews>
  <sheetFormatPr defaultColWidth="9.140625" defaultRowHeight="11.25"/>
  <cols>
    <col min="1" max="16384" width="8.7109375" style="0" customWidth="1"/>
  </cols>
  <sheetData>
    <row r="1" ht="11.25">
      <c r="A1" s="503"/>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T19"/>
  <sheetViews>
    <sheetView showGridLines="0" workbookViewId="0" topLeftCell="E1">
      <selection activeCell="A1" sqref="A1"/>
    </sheetView>
  </sheetViews>
  <sheetFormatPr defaultColWidth="9.140625" defaultRowHeight="11.25"/>
  <cols>
    <col min="1" max="1" width="3.7109375" style="247" hidden="1" customWidth="1"/>
    <col min="2" max="4" width="3.7109375" style="141" hidden="1" customWidth="1"/>
    <col min="5" max="5" width="3.7109375" style="248" customWidth="1"/>
    <col min="6" max="6" width="9.7109375" style="136" customWidth="1"/>
    <col min="7" max="7" width="37.7109375" style="136" customWidth="1"/>
    <col min="8" max="8" width="66.8515625" style="136" customWidth="1"/>
    <col min="9" max="9" width="116.140625" style="136" customWidth="1"/>
    <col min="10" max="11" width="10.57421875" style="141" customWidth="1"/>
    <col min="12" max="12" width="11.140625" style="141" customWidth="1"/>
    <col min="13" max="20" width="10.57421875" style="141" customWidth="1"/>
    <col min="21" max="16384" width="10.57421875" style="136" customWidth="1"/>
  </cols>
  <sheetData>
    <row r="1" ht="3" customHeight="1">
      <c r="A1" s="247" t="s">
        <v>91</v>
      </c>
    </row>
    <row r="2" spans="6:9" ht="22.5" customHeight="1">
      <c r="F2" s="249" t="s">
        <v>153</v>
      </c>
      <c r="G2" s="249"/>
      <c r="H2" s="249"/>
      <c r="I2" s="155"/>
    </row>
    <row r="3" ht="3" customHeight="1"/>
    <row r="4" spans="1:20" s="251" customFormat="1" ht="11.25" customHeight="1">
      <c r="A4" s="250"/>
      <c r="B4" s="250"/>
      <c r="C4" s="250"/>
      <c r="D4" s="250"/>
      <c r="F4" s="163" t="s">
        <v>154</v>
      </c>
      <c r="G4" s="163"/>
      <c r="H4" s="163"/>
      <c r="I4" s="252" t="s">
        <v>155</v>
      </c>
      <c r="J4" s="250"/>
      <c r="K4" s="250"/>
      <c r="L4" s="250"/>
      <c r="M4" s="250"/>
      <c r="N4" s="250"/>
      <c r="O4" s="250"/>
      <c r="P4" s="250"/>
      <c r="Q4" s="250"/>
      <c r="R4" s="250"/>
      <c r="S4" s="250"/>
      <c r="T4" s="250"/>
    </row>
    <row r="5" spans="1:20" s="251" customFormat="1" ht="11.25" customHeight="1">
      <c r="A5" s="250"/>
      <c r="B5" s="250"/>
      <c r="C5" s="250"/>
      <c r="D5" s="250"/>
      <c r="F5" s="252" t="s">
        <v>89</v>
      </c>
      <c r="G5" s="253" t="s">
        <v>156</v>
      </c>
      <c r="H5" s="254" t="s">
        <v>21</v>
      </c>
      <c r="I5" s="252"/>
      <c r="J5" s="250"/>
      <c r="K5" s="250"/>
      <c r="L5" s="250"/>
      <c r="M5" s="250"/>
      <c r="N5" s="250"/>
      <c r="O5" s="250"/>
      <c r="P5" s="250"/>
      <c r="Q5" s="250"/>
      <c r="R5" s="250"/>
      <c r="S5" s="250"/>
      <c r="T5" s="250"/>
    </row>
    <row r="6" spans="1:20" s="251" customFormat="1" ht="12" customHeight="1">
      <c r="A6" s="250"/>
      <c r="B6" s="250"/>
      <c r="C6" s="250"/>
      <c r="D6" s="250"/>
      <c r="F6" s="223" t="s">
        <v>91</v>
      </c>
      <c r="G6" s="255">
        <v>2</v>
      </c>
      <c r="H6" s="256">
        <v>3</v>
      </c>
      <c r="I6" s="257">
        <v>4</v>
      </c>
      <c r="J6" s="250">
        <v>4</v>
      </c>
      <c r="K6" s="250"/>
      <c r="L6" s="250"/>
      <c r="M6" s="250"/>
      <c r="N6" s="250"/>
      <c r="O6" s="250"/>
      <c r="P6" s="250"/>
      <c r="Q6" s="250"/>
      <c r="R6" s="250"/>
      <c r="S6" s="250"/>
      <c r="T6" s="250"/>
    </row>
    <row r="7" spans="1:20" s="251" customFormat="1" ht="18.75">
      <c r="A7" s="250"/>
      <c r="B7" s="250"/>
      <c r="C7" s="250"/>
      <c r="D7" s="250"/>
      <c r="F7" s="258">
        <v>1</v>
      </c>
      <c r="G7" s="259" t="s">
        <v>157</v>
      </c>
      <c r="H7" s="260" t="e">
        <f>#N/A</f>
        <v>#N/A</v>
      </c>
      <c r="I7" s="261" t="s">
        <v>158</v>
      </c>
      <c r="J7" s="262"/>
      <c r="K7" s="250"/>
      <c r="L7" s="250"/>
      <c r="M7" s="250"/>
      <c r="N7" s="250"/>
      <c r="O7" s="250"/>
      <c r="P7" s="250"/>
      <c r="Q7" s="250"/>
      <c r="R7" s="250"/>
      <c r="S7" s="250"/>
      <c r="T7" s="250"/>
    </row>
    <row r="8" spans="1:20" s="251" customFormat="1" ht="45">
      <c r="A8" s="263">
        <v>1</v>
      </c>
      <c r="B8" s="250"/>
      <c r="C8" s="250"/>
      <c r="D8" s="250"/>
      <c r="F8" s="258" t="e">
        <f>"2."&amp;mergeValue()</f>
        <v>#NAME?</v>
      </c>
      <c r="G8" s="259" t="s">
        <v>159</v>
      </c>
      <c r="H8" s="260"/>
      <c r="I8" s="261" t="s">
        <v>160</v>
      </c>
      <c r="J8" s="262"/>
      <c r="K8" s="250"/>
      <c r="L8" s="250"/>
      <c r="M8" s="250"/>
      <c r="N8" s="250"/>
      <c r="O8" s="250"/>
      <c r="P8" s="250"/>
      <c r="Q8" s="250"/>
      <c r="R8" s="250"/>
      <c r="S8" s="250"/>
      <c r="T8" s="250"/>
    </row>
    <row r="9" spans="1:20" s="251" customFormat="1" ht="22.5">
      <c r="A9" s="263"/>
      <c r="B9" s="250"/>
      <c r="C9" s="250"/>
      <c r="D9" s="250"/>
      <c r="F9" s="258" t="e">
        <f>"3."&amp;mergeValue()</f>
        <v>#NAME?</v>
      </c>
      <c r="G9" s="259" t="s">
        <v>161</v>
      </c>
      <c r="H9" s="260"/>
      <c r="I9" s="261" t="s">
        <v>162</v>
      </c>
      <c r="J9" s="262"/>
      <c r="K9" s="250"/>
      <c r="L9" s="250"/>
      <c r="M9" s="250"/>
      <c r="N9" s="250"/>
      <c r="O9" s="250"/>
      <c r="P9" s="250"/>
      <c r="Q9" s="250"/>
      <c r="R9" s="250"/>
      <c r="S9" s="250"/>
      <c r="T9" s="250"/>
    </row>
    <row r="10" spans="1:20" s="251" customFormat="1" ht="22.5">
      <c r="A10" s="263"/>
      <c r="B10" s="250"/>
      <c r="C10" s="250"/>
      <c r="D10" s="250"/>
      <c r="F10" s="258" t="e">
        <f>"4."&amp;mergeValue()</f>
        <v>#NAME?</v>
      </c>
      <c r="G10" s="259" t="s">
        <v>163</v>
      </c>
      <c r="H10" s="254" t="s">
        <v>164</v>
      </c>
      <c r="I10" s="261"/>
      <c r="J10" s="262"/>
      <c r="K10" s="250"/>
      <c r="L10" s="250"/>
      <c r="M10" s="250"/>
      <c r="N10" s="250"/>
      <c r="O10" s="250"/>
      <c r="P10" s="250"/>
      <c r="Q10" s="250"/>
      <c r="R10" s="250"/>
      <c r="S10" s="250"/>
      <c r="T10" s="250"/>
    </row>
    <row r="11" spans="1:20" s="251" customFormat="1" ht="18.75">
      <c r="A11" s="263"/>
      <c r="B11" s="263">
        <v>1</v>
      </c>
      <c r="C11" s="263"/>
      <c r="D11" s="263"/>
      <c r="F11" s="258" t="e">
        <f>"4."&amp;mergeValue()&amp;"."&amp;mergeValue()</f>
        <v>#NAME?</v>
      </c>
      <c r="G11" s="264" t="s">
        <v>165</v>
      </c>
      <c r="H11" s="260" t="e">
        <f>#N/A</f>
        <v>#N/A</v>
      </c>
      <c r="I11" s="261" t="s">
        <v>166</v>
      </c>
      <c r="J11" s="262"/>
      <c r="K11" s="250"/>
      <c r="L11" s="250"/>
      <c r="M11" s="250"/>
      <c r="N11" s="250"/>
      <c r="O11" s="250"/>
      <c r="P11" s="250"/>
      <c r="Q11" s="250"/>
      <c r="R11" s="250"/>
      <c r="S11" s="250"/>
      <c r="T11" s="250"/>
    </row>
    <row r="12" spans="1:20" s="251" customFormat="1" ht="22.5">
      <c r="A12" s="263"/>
      <c r="B12" s="263"/>
      <c r="C12" s="263">
        <v>1</v>
      </c>
      <c r="D12" s="263"/>
      <c r="F12" s="258" t="e">
        <f>"4."&amp;mergeValue()&amp;"."&amp;mergeValue()&amp;"."&amp;mergeValue()</f>
        <v>#NAME?</v>
      </c>
      <c r="G12" s="265" t="s">
        <v>167</v>
      </c>
      <c r="H12" s="260"/>
      <c r="I12" s="261" t="s">
        <v>168</v>
      </c>
      <c r="J12" s="262"/>
      <c r="K12" s="250"/>
      <c r="L12" s="250"/>
      <c r="M12" s="250"/>
      <c r="N12" s="250"/>
      <c r="O12" s="250"/>
      <c r="P12" s="250"/>
      <c r="Q12" s="250"/>
      <c r="R12" s="250"/>
      <c r="S12" s="250"/>
      <c r="T12" s="250"/>
    </row>
    <row r="13" spans="1:20" s="251" customFormat="1" ht="39" customHeight="1">
      <c r="A13" s="263"/>
      <c r="B13" s="263"/>
      <c r="C13" s="263"/>
      <c r="D13" s="263">
        <v>1</v>
      </c>
      <c r="F13" s="258" t="e">
        <f>"4."&amp;mergeValue()&amp;"."&amp;mergeValue()&amp;"."&amp;mergeValue()&amp;"."&amp;mergeValue()</f>
        <v>#NAME?</v>
      </c>
      <c r="G13" s="266" t="s">
        <v>169</v>
      </c>
      <c r="H13" s="260"/>
      <c r="I13" s="267" t="s">
        <v>170</v>
      </c>
      <c r="J13" s="262"/>
      <c r="K13" s="250"/>
      <c r="L13" s="250"/>
      <c r="M13" s="250"/>
      <c r="N13" s="250"/>
      <c r="O13" s="250"/>
      <c r="P13" s="250"/>
      <c r="Q13" s="250"/>
      <c r="R13" s="250"/>
      <c r="S13" s="250"/>
      <c r="T13" s="250"/>
    </row>
    <row r="14" spans="1:20" s="251" customFormat="1" ht="18.75">
      <c r="A14" s="263"/>
      <c r="B14" s="263"/>
      <c r="C14" s="263"/>
      <c r="D14" s="263"/>
      <c r="F14" s="268"/>
      <c r="G14" s="269" t="s">
        <v>171</v>
      </c>
      <c r="H14" s="270"/>
      <c r="I14" s="267"/>
      <c r="J14" s="262"/>
      <c r="K14" s="250"/>
      <c r="L14" s="250"/>
      <c r="M14" s="250"/>
      <c r="N14" s="250"/>
      <c r="O14" s="250"/>
      <c r="P14" s="250"/>
      <c r="Q14" s="250"/>
      <c r="R14" s="250"/>
      <c r="S14" s="250"/>
      <c r="T14" s="250"/>
    </row>
    <row r="15" spans="1:20" s="251" customFormat="1" ht="18.75">
      <c r="A15" s="263"/>
      <c r="B15" s="263"/>
      <c r="C15" s="263"/>
      <c r="D15" s="263"/>
      <c r="F15" s="271"/>
      <c r="G15" s="272" t="s">
        <v>172</v>
      </c>
      <c r="H15" s="273"/>
      <c r="I15" s="274"/>
      <c r="J15" s="262"/>
      <c r="K15" s="250"/>
      <c r="L15" s="250"/>
      <c r="M15" s="250"/>
      <c r="N15" s="250"/>
      <c r="O15" s="250"/>
      <c r="P15" s="250"/>
      <c r="Q15" s="250"/>
      <c r="R15" s="250"/>
      <c r="S15" s="250"/>
      <c r="T15" s="250"/>
    </row>
    <row r="16" spans="1:20" s="251" customFormat="1" ht="18.75">
      <c r="A16" s="263"/>
      <c r="B16" s="250"/>
      <c r="C16" s="250"/>
      <c r="D16" s="250"/>
      <c r="F16" s="268"/>
      <c r="G16" s="186" t="s">
        <v>173</v>
      </c>
      <c r="H16" s="275"/>
      <c r="I16" s="276"/>
      <c r="J16" s="262"/>
      <c r="K16" s="250"/>
      <c r="L16" s="250"/>
      <c r="M16" s="250"/>
      <c r="N16" s="250"/>
      <c r="O16" s="250"/>
      <c r="P16" s="250"/>
      <c r="Q16" s="250"/>
      <c r="R16" s="250"/>
      <c r="S16" s="250"/>
      <c r="T16" s="250"/>
    </row>
    <row r="17" spans="1:20" s="251" customFormat="1" ht="18.75">
      <c r="A17" s="250"/>
      <c r="B17" s="250"/>
      <c r="C17" s="250"/>
      <c r="D17" s="250"/>
      <c r="F17" s="268"/>
      <c r="G17" s="277" t="s">
        <v>174</v>
      </c>
      <c r="H17" s="275"/>
      <c r="I17" s="276"/>
      <c r="J17" s="262"/>
      <c r="K17" s="250"/>
      <c r="L17" s="250"/>
      <c r="M17" s="250"/>
      <c r="N17" s="250"/>
      <c r="O17" s="250"/>
      <c r="P17" s="250"/>
      <c r="Q17" s="250"/>
      <c r="R17" s="250"/>
      <c r="S17" s="250"/>
      <c r="T17" s="250"/>
    </row>
    <row r="18" spans="1:20" s="233" customFormat="1" ht="3" customHeight="1">
      <c r="A18" s="206"/>
      <c r="B18" s="206"/>
      <c r="C18" s="206"/>
      <c r="D18" s="206"/>
      <c r="F18" s="278"/>
      <c r="G18" s="279"/>
      <c r="H18" s="280"/>
      <c r="I18" s="281"/>
      <c r="J18" s="206"/>
      <c r="K18" s="206"/>
      <c r="L18" s="206"/>
      <c r="M18" s="206"/>
      <c r="N18" s="206"/>
      <c r="O18" s="206"/>
      <c r="P18" s="206"/>
      <c r="Q18" s="206"/>
      <c r="R18" s="206"/>
      <c r="S18" s="206"/>
      <c r="T18" s="206"/>
    </row>
    <row r="19" spans="1:20" s="233" customFormat="1" ht="15" customHeight="1">
      <c r="A19" s="206"/>
      <c r="B19" s="206"/>
      <c r="C19" s="206"/>
      <c r="D19" s="206"/>
      <c r="F19" s="282"/>
      <c r="G19" s="283" t="s">
        <v>175</v>
      </c>
      <c r="H19" s="283"/>
      <c r="I19" s="284"/>
      <c r="J19" s="206"/>
      <c r="K19" s="206"/>
      <c r="L19" s="206"/>
      <c r="M19" s="206"/>
      <c r="N19" s="206"/>
      <c r="O19" s="206"/>
      <c r="P19" s="206"/>
      <c r="Q19" s="206"/>
      <c r="R19" s="206"/>
      <c r="S19" s="206"/>
      <c r="T19" s="206"/>
    </row>
  </sheetData>
  <sheetProtection password="FA9C" sheet="1" formatColumns="0" formatRows="0"/>
  <mergeCells count="8">
    <mergeCell ref="F2:H2"/>
    <mergeCell ref="F4:H4"/>
    <mergeCell ref="I4:I5"/>
    <mergeCell ref="A8:A16"/>
    <mergeCell ref="B11:B15"/>
    <mergeCell ref="C12:C14"/>
    <mergeCell ref="I13:I14"/>
    <mergeCell ref="G19:H19"/>
  </mergeCells>
  <dataValidations count="1">
    <dataValidation type="textLength" operator="lessThanOrEqual" allowBlank="1" showInputMessage="1" showErrorMessage="1" errorTitle="Ошибка" error="Допускается ввод не более 900 символов!" sqref="I15:I19">
      <formula1>900</formula1>
    </dataValidation>
  </dataValidations>
  <printOptions/>
  <pageMargins left="0.7" right="0.7" top="0.75" bottom="0.75" header="0.5118055555555555" footer="0.5118055555555555"/>
  <pageSetup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4:AI32"/>
  <sheetViews>
    <sheetView showGridLines="0" workbookViewId="0" topLeftCell="I4">
      <selection activeCell="A1" sqref="A1"/>
    </sheetView>
  </sheetViews>
  <sheetFormatPr defaultColWidth="9.140625" defaultRowHeight="11.25"/>
  <cols>
    <col min="1" max="6" width="10.57421875" style="136" hidden="1" customWidth="1"/>
    <col min="7" max="8" width="9.140625" style="285" hidden="1" customWidth="1"/>
    <col min="9" max="9" width="3.7109375" style="285" customWidth="1"/>
    <col min="10" max="11" width="3.7109375" style="248" customWidth="1"/>
    <col min="12" max="12" width="12.7109375" style="136" customWidth="1"/>
    <col min="13" max="13" width="47.421875" style="136" customWidth="1"/>
    <col min="14" max="14" width="1.7109375" style="136" hidden="1" customWidth="1"/>
    <col min="15" max="15" width="20.7109375" style="136" hidden="1" customWidth="1"/>
    <col min="16" max="17" width="23.7109375" style="136" hidden="1" customWidth="1"/>
    <col min="18" max="18" width="11.7109375" style="136" customWidth="1"/>
    <col min="19" max="19" width="3.7109375" style="136" customWidth="1"/>
    <col min="20" max="20" width="11.7109375" style="136" customWidth="1"/>
    <col min="21" max="21" width="8.57421875" style="136" hidden="1" customWidth="1"/>
    <col min="22" max="22" width="4.7109375" style="136" customWidth="1"/>
    <col min="23" max="23" width="115.8515625" style="136" customWidth="1"/>
    <col min="24" max="25" width="10.57421875" style="141" customWidth="1"/>
    <col min="26" max="26" width="11.140625" style="141" customWidth="1"/>
    <col min="27" max="34" width="10.57421875" style="141" customWidth="1"/>
    <col min="35" max="16384" width="10.57421875" style="136" customWidth="1"/>
  </cols>
  <sheetData>
    <row r="1" ht="14.25" hidden="1"/>
    <row r="2" ht="14.25" hidden="1"/>
    <row r="3" ht="14.25" hidden="1"/>
    <row r="4" spans="10:21" ht="3" customHeight="1">
      <c r="J4" s="286"/>
      <c r="K4" s="286"/>
      <c r="L4" s="287"/>
      <c r="M4" s="287"/>
      <c r="N4" s="287"/>
      <c r="O4" s="151"/>
      <c r="P4" s="151"/>
      <c r="Q4" s="151"/>
      <c r="R4" s="151"/>
      <c r="S4" s="151"/>
      <c r="T4" s="151"/>
      <c r="U4" s="151"/>
    </row>
    <row r="5" spans="10:22" ht="24.75" customHeight="1">
      <c r="J5" s="286"/>
      <c r="K5" s="286"/>
      <c r="L5" s="249" t="s">
        <v>176</v>
      </c>
      <c r="M5" s="249"/>
      <c r="N5" s="249"/>
      <c r="O5" s="249"/>
      <c r="P5" s="249"/>
      <c r="Q5" s="249"/>
      <c r="R5" s="249"/>
      <c r="S5" s="249"/>
      <c r="T5" s="249"/>
      <c r="U5" s="249"/>
      <c r="V5" s="155"/>
    </row>
    <row r="6" spans="7:34" s="233" customFormat="1" ht="3" customHeight="1">
      <c r="G6" s="288"/>
      <c r="H6" s="288"/>
      <c r="L6" s="282"/>
      <c r="M6" s="289"/>
      <c r="N6" s="289"/>
      <c r="O6" s="289"/>
      <c r="P6" s="289"/>
      <c r="Q6" s="289"/>
      <c r="R6" s="289"/>
      <c r="S6" s="289"/>
      <c r="T6" s="289"/>
      <c r="U6" s="289"/>
      <c r="V6" s="289"/>
      <c r="W6" s="284"/>
      <c r="X6" s="206"/>
      <c r="Y6" s="206"/>
      <c r="Z6" s="206"/>
      <c r="AA6" s="206"/>
      <c r="AB6" s="206"/>
      <c r="AC6" s="206"/>
      <c r="AD6" s="206"/>
      <c r="AE6" s="206"/>
      <c r="AF6" s="206"/>
      <c r="AG6" s="206"/>
      <c r="AH6" s="206"/>
    </row>
    <row r="7" spans="7:34" s="233" customFormat="1" ht="22.5">
      <c r="G7" s="288"/>
      <c r="H7" s="288"/>
      <c r="L7" s="282"/>
      <c r="M7" s="290" t="e">
        <f>#N/A</f>
        <v>#N/A</v>
      </c>
      <c r="N7" s="291"/>
      <c r="O7" s="292" t="e">
        <f>#N/A</f>
        <v>#N/A</v>
      </c>
      <c r="P7" s="292"/>
      <c r="Q7" s="292"/>
      <c r="R7" s="292"/>
      <c r="S7" s="292"/>
      <c r="T7" s="292"/>
      <c r="U7" s="292"/>
      <c r="V7" s="292"/>
      <c r="W7" s="293"/>
      <c r="X7" s="206"/>
      <c r="Y7" s="206"/>
      <c r="Z7" s="206"/>
      <c r="AA7" s="206"/>
      <c r="AB7" s="206"/>
      <c r="AC7" s="206"/>
      <c r="AD7" s="206"/>
      <c r="AE7" s="206"/>
      <c r="AF7" s="206"/>
      <c r="AG7" s="206"/>
      <c r="AH7" s="206"/>
    </row>
    <row r="8" spans="7:34" s="233" customFormat="1" ht="18.75">
      <c r="G8" s="288"/>
      <c r="H8" s="288"/>
      <c r="L8" s="282"/>
      <c r="M8" s="290" t="e">
        <f>#N/A</f>
        <v>#N/A</v>
      </c>
      <c r="N8" s="291"/>
      <c r="O8" s="292" t="e">
        <f>#N/A</f>
        <v>#N/A</v>
      </c>
      <c r="P8" s="292"/>
      <c r="Q8" s="292"/>
      <c r="R8" s="292"/>
      <c r="S8" s="292"/>
      <c r="T8" s="292"/>
      <c r="U8" s="292"/>
      <c r="V8" s="292"/>
      <c r="W8" s="293"/>
      <c r="X8" s="206"/>
      <c r="Y8" s="206"/>
      <c r="Z8" s="206"/>
      <c r="AA8" s="206"/>
      <c r="AB8" s="206"/>
      <c r="AC8" s="206"/>
      <c r="AD8" s="206"/>
      <c r="AE8" s="206"/>
      <c r="AF8" s="206"/>
      <c r="AG8" s="206"/>
      <c r="AH8" s="206"/>
    </row>
    <row r="9" spans="7:34" s="233" customFormat="1" ht="18.75">
      <c r="G9" s="288"/>
      <c r="H9" s="288"/>
      <c r="L9" s="282"/>
      <c r="M9" s="290" t="e">
        <f>#N/A</f>
        <v>#N/A</v>
      </c>
      <c r="N9" s="291"/>
      <c r="O9" s="292" t="e">
        <f>#N/A</f>
        <v>#N/A</v>
      </c>
      <c r="P9" s="292"/>
      <c r="Q9" s="292"/>
      <c r="R9" s="292"/>
      <c r="S9" s="292"/>
      <c r="T9" s="292"/>
      <c r="U9" s="292"/>
      <c r="V9" s="292"/>
      <c r="W9" s="293"/>
      <c r="X9" s="206"/>
      <c r="Y9" s="206"/>
      <c r="Z9" s="206"/>
      <c r="AA9" s="206"/>
      <c r="AB9" s="206"/>
      <c r="AC9" s="206"/>
      <c r="AD9" s="206"/>
      <c r="AE9" s="206"/>
      <c r="AF9" s="206"/>
      <c r="AG9" s="206"/>
      <c r="AH9" s="206"/>
    </row>
    <row r="10" spans="7:34" s="233" customFormat="1" ht="18.75">
      <c r="G10" s="288"/>
      <c r="H10" s="288"/>
      <c r="L10" s="282"/>
      <c r="M10" s="290" t="s">
        <v>51</v>
      </c>
      <c r="N10" s="291"/>
      <c r="O10" s="292" t="e">
        <f>#N/A</f>
        <v>#N/A</v>
      </c>
      <c r="P10" s="292"/>
      <c r="Q10" s="292"/>
      <c r="R10" s="292"/>
      <c r="S10" s="292"/>
      <c r="T10" s="292"/>
      <c r="U10" s="292"/>
      <c r="V10" s="292"/>
      <c r="W10" s="293"/>
      <c r="X10" s="206"/>
      <c r="Y10" s="206"/>
      <c r="Z10" s="206"/>
      <c r="AA10" s="206"/>
      <c r="AB10" s="206"/>
      <c r="AC10" s="206"/>
      <c r="AD10" s="206"/>
      <c r="AE10" s="206"/>
      <c r="AF10" s="206"/>
      <c r="AG10" s="206"/>
      <c r="AH10" s="206"/>
    </row>
    <row r="11" spans="7:34" s="251" customFormat="1" ht="3" customHeight="1" hidden="1">
      <c r="G11" s="294"/>
      <c r="H11" s="294"/>
      <c r="L11" s="212"/>
      <c r="M11" s="212"/>
      <c r="N11" s="212"/>
      <c r="O11" s="295"/>
      <c r="P11" s="295"/>
      <c r="Q11" s="295"/>
      <c r="R11" s="295"/>
      <c r="S11" s="295"/>
      <c r="T11" s="295"/>
      <c r="U11" s="296" t="s">
        <v>177</v>
      </c>
      <c r="X11" s="250"/>
      <c r="Y11" s="250"/>
      <c r="Z11" s="250"/>
      <c r="AA11" s="250"/>
      <c r="AB11" s="250"/>
      <c r="AC11" s="250"/>
      <c r="AD11" s="250"/>
      <c r="AE11" s="250"/>
      <c r="AF11" s="250"/>
      <c r="AG11" s="250"/>
      <c r="AH11" s="250"/>
    </row>
    <row r="12" spans="7:34" s="251" customFormat="1" ht="14.25">
      <c r="G12" s="294"/>
      <c r="H12" s="294"/>
      <c r="L12" s="212"/>
      <c r="M12" s="212"/>
      <c r="N12" s="212"/>
      <c r="O12" s="150"/>
      <c r="P12" s="150"/>
      <c r="Q12" s="150"/>
      <c r="R12" s="150"/>
      <c r="S12" s="150"/>
      <c r="T12" s="150"/>
      <c r="U12" s="150"/>
      <c r="X12" s="250"/>
      <c r="Y12" s="250"/>
      <c r="Z12" s="250"/>
      <c r="AA12" s="250"/>
      <c r="AB12" s="250"/>
      <c r="AC12" s="250"/>
      <c r="AD12" s="250"/>
      <c r="AE12" s="250"/>
      <c r="AF12" s="250"/>
      <c r="AG12" s="250"/>
      <c r="AH12" s="250"/>
    </row>
    <row r="13" spans="10:23" ht="15" customHeight="1">
      <c r="J13" s="286"/>
      <c r="K13" s="286"/>
      <c r="L13" s="163" t="s">
        <v>154</v>
      </c>
      <c r="M13" s="163"/>
      <c r="N13" s="163"/>
      <c r="O13" s="163"/>
      <c r="P13" s="163"/>
      <c r="Q13" s="163"/>
      <c r="R13" s="163"/>
      <c r="S13" s="163"/>
      <c r="T13" s="163"/>
      <c r="U13" s="163"/>
      <c r="V13" s="163"/>
      <c r="W13" s="163" t="s">
        <v>155</v>
      </c>
    </row>
    <row r="14" spans="10:23" ht="15" customHeight="1">
      <c r="J14" s="286"/>
      <c r="K14" s="286"/>
      <c r="L14" s="163" t="s">
        <v>89</v>
      </c>
      <c r="M14" s="163" t="s">
        <v>178</v>
      </c>
      <c r="N14" s="163"/>
      <c r="O14" s="297" t="s">
        <v>179</v>
      </c>
      <c r="P14" s="297"/>
      <c r="Q14" s="297"/>
      <c r="R14" s="297"/>
      <c r="S14" s="297"/>
      <c r="T14" s="297"/>
      <c r="U14" s="163" t="s">
        <v>180</v>
      </c>
      <c r="V14" s="298" t="s">
        <v>181</v>
      </c>
      <c r="W14" s="163"/>
    </row>
    <row r="15" spans="10:23" ht="14.25" customHeight="1">
      <c r="J15" s="286"/>
      <c r="K15" s="286"/>
      <c r="L15" s="163"/>
      <c r="M15" s="163"/>
      <c r="N15" s="163"/>
      <c r="O15" s="163" t="s">
        <v>182</v>
      </c>
      <c r="P15" s="299" t="s">
        <v>183</v>
      </c>
      <c r="Q15" s="299"/>
      <c r="R15" s="219" t="s">
        <v>184</v>
      </c>
      <c r="S15" s="219"/>
      <c r="T15" s="219"/>
      <c r="U15" s="163"/>
      <c r="V15" s="298"/>
      <c r="W15" s="163"/>
    </row>
    <row r="16" spans="10:23" ht="33.75" customHeight="1">
      <c r="J16" s="286"/>
      <c r="K16" s="286"/>
      <c r="L16" s="163"/>
      <c r="M16" s="163"/>
      <c r="N16" s="163"/>
      <c r="O16" s="299" t="s">
        <v>185</v>
      </c>
      <c r="P16" s="300" t="s">
        <v>186</v>
      </c>
      <c r="Q16" s="300" t="s">
        <v>187</v>
      </c>
      <c r="R16" s="301" t="s">
        <v>188</v>
      </c>
      <c r="S16" s="301" t="s">
        <v>189</v>
      </c>
      <c r="T16" s="301"/>
      <c r="U16" s="163"/>
      <c r="V16" s="298"/>
      <c r="W16" s="163"/>
    </row>
    <row r="17" spans="10:23" ht="12" customHeight="1">
      <c r="J17" s="286"/>
      <c r="K17" s="302">
        <v>1</v>
      </c>
      <c r="L17" s="303" t="s">
        <v>91</v>
      </c>
      <c r="M17" s="303" t="s">
        <v>92</v>
      </c>
      <c r="N17" s="304">
        <f ca="1">OFFSET(N17,0,-1)</f>
        <v>0</v>
      </c>
      <c r="O17" s="305">
        <f ca="1">OFFSET(O17,0,-1)+1</f>
        <v>3</v>
      </c>
      <c r="P17" s="305">
        <f ca="1">OFFSET(P17,0,-1)+1</f>
        <v>4</v>
      </c>
      <c r="Q17" s="305">
        <f ca="1">OFFSET(Q17,0,-1)+1</f>
        <v>5</v>
      </c>
      <c r="R17" s="305">
        <f ca="1">OFFSET(R17,0,-1)+1</f>
        <v>6</v>
      </c>
      <c r="S17" s="305">
        <f ca="1">OFFSET(S17,0,-1)+1</f>
        <v>7</v>
      </c>
      <c r="T17" s="305"/>
      <c r="U17" s="305">
        <f ca="1">OFFSET(U17,0,-2)+1</f>
        <v>8</v>
      </c>
      <c r="V17" s="304">
        <f ca="1">OFFSET(V17,0,-1)</f>
        <v>8</v>
      </c>
      <c r="W17" s="305">
        <f ca="1">OFFSET(W17,0,-1)+1</f>
        <v>9</v>
      </c>
    </row>
    <row r="18" spans="1:23" ht="22.5">
      <c r="A18" s="306">
        <v>1</v>
      </c>
      <c r="B18" s="307"/>
      <c r="C18" s="307"/>
      <c r="D18" s="307"/>
      <c r="E18" s="308"/>
      <c r="F18" s="306"/>
      <c r="G18" s="306"/>
      <c r="H18" s="306"/>
      <c r="I18" s="284"/>
      <c r="J18" s="309"/>
      <c r="K18" s="309"/>
      <c r="L18" s="310" t="e">
        <f>mergeValue()</f>
        <v>#NAME?</v>
      </c>
      <c r="M18" s="311" t="s">
        <v>138</v>
      </c>
      <c r="N18" s="312"/>
      <c r="O18" s="313"/>
      <c r="P18" s="313"/>
      <c r="Q18" s="313"/>
      <c r="R18" s="313"/>
      <c r="S18" s="313"/>
      <c r="T18" s="313"/>
      <c r="U18" s="313"/>
      <c r="V18" s="313"/>
      <c r="W18" s="314" t="s">
        <v>190</v>
      </c>
    </row>
    <row r="19" spans="1:23" ht="22.5">
      <c r="A19" s="306"/>
      <c r="B19" s="306">
        <v>1</v>
      </c>
      <c r="C19" s="307"/>
      <c r="D19" s="307"/>
      <c r="E19" s="306"/>
      <c r="F19" s="306"/>
      <c r="G19" s="306"/>
      <c r="H19" s="306"/>
      <c r="I19" s="159"/>
      <c r="J19" s="315"/>
      <c r="K19" s="136"/>
      <c r="L19" s="316" t="e">
        <f>mergeValue()&amp;"."&amp;mergeValue()</f>
        <v>#NAME?</v>
      </c>
      <c r="M19" s="317" t="s">
        <v>86</v>
      </c>
      <c r="N19" s="318"/>
      <c r="O19" s="236"/>
      <c r="P19" s="236"/>
      <c r="Q19" s="236"/>
      <c r="R19" s="236"/>
      <c r="S19" s="236"/>
      <c r="T19" s="236"/>
      <c r="U19" s="236"/>
      <c r="V19" s="236"/>
      <c r="W19" s="261" t="s">
        <v>191</v>
      </c>
    </row>
    <row r="20" spans="1:27" ht="45">
      <c r="A20" s="306"/>
      <c r="B20" s="306"/>
      <c r="C20" s="306">
        <v>1</v>
      </c>
      <c r="D20" s="307"/>
      <c r="E20" s="306"/>
      <c r="F20" s="306"/>
      <c r="G20" s="306"/>
      <c r="H20" s="306"/>
      <c r="I20" s="319"/>
      <c r="J20" s="315"/>
      <c r="K20" s="151"/>
      <c r="L20" s="316" t="e">
        <f>mergeValue()&amp;"."&amp;mergeValue()&amp;"."&amp;mergeValue()</f>
        <v>#NAME?</v>
      </c>
      <c r="M20" s="320" t="s">
        <v>192</v>
      </c>
      <c r="N20" s="318"/>
      <c r="O20" s="236"/>
      <c r="P20" s="236"/>
      <c r="Q20" s="236"/>
      <c r="R20" s="236"/>
      <c r="S20" s="236"/>
      <c r="T20" s="236"/>
      <c r="U20" s="236"/>
      <c r="V20" s="236"/>
      <c r="W20" s="261" t="s">
        <v>193</v>
      </c>
      <c r="AA20" s="138"/>
    </row>
    <row r="21" spans="1:27" ht="33.75">
      <c r="A21" s="306"/>
      <c r="B21" s="306"/>
      <c r="C21" s="306"/>
      <c r="D21" s="306">
        <v>1</v>
      </c>
      <c r="E21" s="306"/>
      <c r="F21" s="306"/>
      <c r="G21" s="306"/>
      <c r="H21" s="306"/>
      <c r="I21" s="150"/>
      <c r="J21" s="315"/>
      <c r="K21" s="151"/>
      <c r="L21" s="316" t="e">
        <f>mergeValue()&amp;"."&amp;mergeValue()&amp;"."&amp;mergeValue()&amp;"."&amp;mergeValue()</f>
        <v>#NAME?</v>
      </c>
      <c r="M21" s="321" t="s">
        <v>194</v>
      </c>
      <c r="N21" s="318"/>
      <c r="O21" s="242"/>
      <c r="P21" s="242"/>
      <c r="Q21" s="242"/>
      <c r="R21" s="242"/>
      <c r="S21" s="242"/>
      <c r="T21" s="242"/>
      <c r="U21" s="242"/>
      <c r="V21" s="242"/>
      <c r="W21" s="261" t="s">
        <v>195</v>
      </c>
      <c r="AA21" s="138"/>
    </row>
    <row r="22" spans="1:27" ht="33.75">
      <c r="A22" s="306"/>
      <c r="B22" s="306"/>
      <c r="C22" s="306"/>
      <c r="D22" s="306"/>
      <c r="E22" s="306">
        <v>1</v>
      </c>
      <c r="F22" s="306"/>
      <c r="G22" s="306"/>
      <c r="H22" s="306"/>
      <c r="I22" s="150"/>
      <c r="J22" s="150"/>
      <c r="K22" s="151"/>
      <c r="L22" s="316" t="e">
        <f>mergeValue()&amp;"."&amp;mergeValue()&amp;"."&amp;mergeValue()&amp;"."&amp;mergeValue()&amp;"."&amp;mergeValue()</f>
        <v>#NAME?</v>
      </c>
      <c r="M22" s="322" t="s">
        <v>196</v>
      </c>
      <c r="N22" s="261"/>
      <c r="O22" s="323"/>
      <c r="P22" s="323"/>
      <c r="Q22" s="323"/>
      <c r="R22" s="323"/>
      <c r="S22" s="323"/>
      <c r="T22" s="323"/>
      <c r="U22" s="323"/>
      <c r="V22" s="323"/>
      <c r="W22" s="261" t="s">
        <v>197</v>
      </c>
      <c r="Y22" s="138" t="e">
        <f>strCheckUnique()</f>
        <v>#NAME?</v>
      </c>
      <c r="AA22" s="138"/>
    </row>
    <row r="23" spans="1:29" ht="66" customHeight="1">
      <c r="A23" s="306"/>
      <c r="B23" s="306"/>
      <c r="C23" s="306"/>
      <c r="D23" s="306"/>
      <c r="E23" s="306"/>
      <c r="F23" s="307">
        <v>1</v>
      </c>
      <c r="G23" s="307"/>
      <c r="H23" s="307"/>
      <c r="I23" s="150"/>
      <c r="J23" s="150"/>
      <c r="K23" s="319"/>
      <c r="L23" s="316" t="e">
        <f>mergeValue()&amp;"."&amp;mergeValue()&amp;"."&amp;mergeValue()&amp;"."&amp;mergeValue()&amp;"."&amp;mergeValue()&amp;"."&amp;mergeValue()</f>
        <v>#NAME?</v>
      </c>
      <c r="M23" s="324"/>
      <c r="N23" s="228"/>
      <c r="O23" s="325"/>
      <c r="P23" s="325"/>
      <c r="Q23" s="325"/>
      <c r="R23" s="326"/>
      <c r="S23" s="327" t="s">
        <v>68</v>
      </c>
      <c r="T23" s="326"/>
      <c r="U23" s="327" t="s">
        <v>34</v>
      </c>
      <c r="V23" s="328"/>
      <c r="W23" s="329" t="s">
        <v>198</v>
      </c>
      <c r="X23" s="330" t="e">
        <f>strCheckDate()</f>
        <v>#NAME?</v>
      </c>
      <c r="Z23" s="138">
        <f>IF(M23="","",M23)</f>
        <v>0</v>
      </c>
      <c r="AA23" s="138"/>
      <c r="AB23" s="138"/>
      <c r="AC23" s="138"/>
    </row>
    <row r="24" spans="1:27" ht="14.25" hidden="1">
      <c r="A24" s="306"/>
      <c r="B24" s="306"/>
      <c r="C24" s="306"/>
      <c r="D24" s="306"/>
      <c r="E24" s="306"/>
      <c r="F24" s="307"/>
      <c r="G24" s="307"/>
      <c r="H24" s="307"/>
      <c r="I24" s="150"/>
      <c r="J24" s="150"/>
      <c r="K24" s="319"/>
      <c r="L24" s="331"/>
      <c r="M24" s="332"/>
      <c r="N24" s="228"/>
      <c r="O24" s="333"/>
      <c r="P24" s="334"/>
      <c r="Q24" s="335">
        <f>R23&amp;"-"&amp;T23</f>
        <v>0</v>
      </c>
      <c r="R24" s="326"/>
      <c r="S24" s="327"/>
      <c r="T24" s="326"/>
      <c r="U24" s="327"/>
      <c r="V24" s="328"/>
      <c r="W24" s="329"/>
      <c r="AA24" s="138"/>
    </row>
    <row r="25" spans="1:35" s="2" customFormat="1" ht="15" customHeight="1">
      <c r="A25" s="306"/>
      <c r="B25" s="306"/>
      <c r="C25" s="306"/>
      <c r="D25" s="306"/>
      <c r="E25" s="306"/>
      <c r="F25" s="307"/>
      <c r="G25" s="307"/>
      <c r="H25" s="307"/>
      <c r="I25" s="150"/>
      <c r="J25" s="150"/>
      <c r="K25" s="309"/>
      <c r="L25" s="336"/>
      <c r="M25" s="337" t="s">
        <v>199</v>
      </c>
      <c r="N25" s="338"/>
      <c r="O25" s="339"/>
      <c r="P25" s="339"/>
      <c r="Q25" s="339"/>
      <c r="R25" s="338"/>
      <c r="S25" s="174"/>
      <c r="T25" s="174"/>
      <c r="U25" s="174"/>
      <c r="V25" s="340"/>
      <c r="W25" s="329"/>
      <c r="X25" s="341"/>
      <c r="Y25" s="341"/>
      <c r="Z25" s="341"/>
      <c r="AA25" s="138"/>
      <c r="AB25" s="341"/>
      <c r="AC25" s="141"/>
      <c r="AD25" s="141"/>
      <c r="AE25" s="141"/>
      <c r="AF25" s="141"/>
      <c r="AG25" s="141"/>
      <c r="AH25" s="141"/>
      <c r="AI25" s="136"/>
    </row>
    <row r="26" spans="1:34" s="2" customFormat="1" ht="15" customHeight="1">
      <c r="A26" s="306"/>
      <c r="B26" s="306"/>
      <c r="C26" s="306"/>
      <c r="D26" s="306"/>
      <c r="E26" s="307"/>
      <c r="F26" s="306"/>
      <c r="G26" s="306"/>
      <c r="H26" s="306"/>
      <c r="I26" s="150"/>
      <c r="J26" s="342"/>
      <c r="K26" s="309"/>
      <c r="L26" s="336"/>
      <c r="M26" s="343" t="s">
        <v>200</v>
      </c>
      <c r="N26" s="338"/>
      <c r="O26" s="339"/>
      <c r="P26" s="339"/>
      <c r="Q26" s="339"/>
      <c r="R26" s="338"/>
      <c r="S26" s="174"/>
      <c r="T26" s="174"/>
      <c r="U26" s="338"/>
      <c r="V26" s="174"/>
      <c r="W26" s="340"/>
      <c r="X26" s="341"/>
      <c r="Y26" s="341"/>
      <c r="Z26" s="341"/>
      <c r="AA26" s="341"/>
      <c r="AB26" s="341"/>
      <c r="AC26" s="341"/>
      <c r="AD26" s="341"/>
      <c r="AE26" s="341"/>
      <c r="AF26" s="341"/>
      <c r="AG26" s="341"/>
      <c r="AH26" s="341"/>
    </row>
    <row r="27" spans="1:34" s="2" customFormat="1" ht="15" customHeight="1">
      <c r="A27" s="306"/>
      <c r="B27" s="306"/>
      <c r="C27" s="306"/>
      <c r="D27" s="307"/>
      <c r="E27" s="190"/>
      <c r="F27" s="306"/>
      <c r="G27" s="306"/>
      <c r="H27" s="306"/>
      <c r="I27" s="309"/>
      <c r="J27" s="342"/>
      <c r="K27" s="309"/>
      <c r="L27" s="336"/>
      <c r="M27" s="269" t="s">
        <v>201</v>
      </c>
      <c r="N27" s="338"/>
      <c r="O27" s="339"/>
      <c r="P27" s="339"/>
      <c r="Q27" s="339"/>
      <c r="R27" s="338"/>
      <c r="S27" s="174"/>
      <c r="T27" s="174"/>
      <c r="U27" s="338"/>
      <c r="V27" s="174"/>
      <c r="W27" s="340"/>
      <c r="X27" s="341"/>
      <c r="Y27" s="341"/>
      <c r="Z27" s="341"/>
      <c r="AA27" s="341"/>
      <c r="AB27" s="341"/>
      <c r="AC27" s="341"/>
      <c r="AD27" s="341"/>
      <c r="AE27" s="341"/>
      <c r="AF27" s="341"/>
      <c r="AG27" s="341"/>
      <c r="AH27" s="341"/>
    </row>
    <row r="28" spans="1:34" s="2" customFormat="1" ht="15" customHeight="1">
      <c r="A28" s="306"/>
      <c r="B28" s="306"/>
      <c r="C28" s="307"/>
      <c r="D28" s="307"/>
      <c r="E28" s="190"/>
      <c r="F28" s="306"/>
      <c r="G28" s="306"/>
      <c r="H28" s="306"/>
      <c r="I28" s="309"/>
      <c r="J28" s="342"/>
      <c r="K28" s="309"/>
      <c r="L28" s="336"/>
      <c r="M28" s="344" t="s">
        <v>202</v>
      </c>
      <c r="N28" s="174"/>
      <c r="O28" s="344"/>
      <c r="P28" s="344"/>
      <c r="Q28" s="344"/>
      <c r="R28" s="338"/>
      <c r="S28" s="174"/>
      <c r="T28" s="174"/>
      <c r="U28" s="338"/>
      <c r="V28" s="174"/>
      <c r="W28" s="340"/>
      <c r="X28" s="341"/>
      <c r="Y28" s="341"/>
      <c r="Z28" s="341"/>
      <c r="AA28" s="341"/>
      <c r="AB28" s="341"/>
      <c r="AC28" s="341"/>
      <c r="AD28" s="341"/>
      <c r="AE28" s="341"/>
      <c r="AF28" s="341"/>
      <c r="AG28" s="341"/>
      <c r="AH28" s="341"/>
    </row>
    <row r="29" spans="1:34" s="2" customFormat="1" ht="15" customHeight="1">
      <c r="A29" s="306"/>
      <c r="B29" s="307"/>
      <c r="C29" s="190"/>
      <c r="D29" s="190"/>
      <c r="E29" s="190"/>
      <c r="F29" s="306"/>
      <c r="G29" s="306"/>
      <c r="H29" s="306"/>
      <c r="I29" s="309"/>
      <c r="J29" s="342"/>
      <c r="K29" s="309"/>
      <c r="L29" s="336"/>
      <c r="M29" s="186" t="s">
        <v>133</v>
      </c>
      <c r="N29" s="174"/>
      <c r="O29" s="344"/>
      <c r="P29" s="344"/>
      <c r="Q29" s="344"/>
      <c r="R29" s="338"/>
      <c r="S29" s="174"/>
      <c r="T29" s="174"/>
      <c r="U29" s="338"/>
      <c r="V29" s="174"/>
      <c r="W29" s="340"/>
      <c r="X29" s="341"/>
      <c r="Y29" s="341"/>
      <c r="Z29" s="341"/>
      <c r="AA29" s="341"/>
      <c r="AB29" s="341"/>
      <c r="AC29" s="341"/>
      <c r="AD29" s="341"/>
      <c r="AE29" s="341"/>
      <c r="AF29" s="341"/>
      <c r="AG29" s="341"/>
      <c r="AH29" s="341"/>
    </row>
    <row r="30" spans="1:34" s="2" customFormat="1" ht="15" customHeight="1">
      <c r="A30" s="307"/>
      <c r="B30" s="341"/>
      <c r="C30" s="341"/>
      <c r="D30" s="341"/>
      <c r="E30" s="345"/>
      <c r="F30" s="341"/>
      <c r="G30" s="306"/>
      <c r="H30" s="306"/>
      <c r="I30" s="159"/>
      <c r="J30" s="342"/>
      <c r="K30" s="319"/>
      <c r="L30" s="336"/>
      <c r="M30" s="277" t="s">
        <v>203</v>
      </c>
      <c r="N30" s="174"/>
      <c r="O30" s="344"/>
      <c r="P30" s="344"/>
      <c r="Q30" s="344"/>
      <c r="R30" s="338"/>
      <c r="S30" s="174"/>
      <c r="T30" s="174"/>
      <c r="U30" s="338"/>
      <c r="V30" s="174"/>
      <c r="W30" s="340"/>
      <c r="X30" s="341"/>
      <c r="Y30" s="341"/>
      <c r="Z30" s="341"/>
      <c r="AA30" s="341"/>
      <c r="AB30" s="341"/>
      <c r="AC30" s="341"/>
      <c r="AD30" s="341"/>
      <c r="AE30" s="341"/>
      <c r="AF30" s="341"/>
      <c r="AG30" s="341"/>
      <c r="AH30" s="341"/>
    </row>
    <row r="31" ht="3" customHeight="1"/>
    <row r="32" spans="13:22" ht="48.75" customHeight="1">
      <c r="M32" s="346" t="s">
        <v>204</v>
      </c>
      <c r="N32" s="346"/>
      <c r="O32" s="346"/>
      <c r="P32" s="346"/>
      <c r="Q32" s="346"/>
      <c r="R32" s="346"/>
      <c r="S32" s="346"/>
      <c r="T32" s="346"/>
      <c r="U32" s="346"/>
      <c r="V32" s="346"/>
    </row>
  </sheetData>
  <sheetProtection password="FA9C" sheet="1" formatColumns="0" formatRows="0"/>
  <mergeCells count="38">
    <mergeCell ref="L5:U5"/>
    <mergeCell ref="O7:V7"/>
    <mergeCell ref="O8:V8"/>
    <mergeCell ref="O9:V9"/>
    <mergeCell ref="O10:V10"/>
    <mergeCell ref="L11:M11"/>
    <mergeCell ref="O12:U12"/>
    <mergeCell ref="L13:V13"/>
    <mergeCell ref="W13:W16"/>
    <mergeCell ref="L14:L16"/>
    <mergeCell ref="M14:M16"/>
    <mergeCell ref="N14:N16"/>
    <mergeCell ref="O14:T14"/>
    <mergeCell ref="U14:U16"/>
    <mergeCell ref="V14:V16"/>
    <mergeCell ref="P15:Q15"/>
    <mergeCell ref="R15:T15"/>
    <mergeCell ref="S16:T16"/>
    <mergeCell ref="S17:T17"/>
    <mergeCell ref="A18:A29"/>
    <mergeCell ref="O18:V18"/>
    <mergeCell ref="B19:B28"/>
    <mergeCell ref="O19:V19"/>
    <mergeCell ref="C20:C27"/>
    <mergeCell ref="O20:V20"/>
    <mergeCell ref="D21:D26"/>
    <mergeCell ref="I21:I26"/>
    <mergeCell ref="O21:V21"/>
    <mergeCell ref="E22:E25"/>
    <mergeCell ref="J22:J25"/>
    <mergeCell ref="O22:V22"/>
    <mergeCell ref="N23:N24"/>
    <mergeCell ref="R23:R24"/>
    <mergeCell ref="S23:S24"/>
    <mergeCell ref="T23:T24"/>
    <mergeCell ref="U23:U24"/>
    <mergeCell ref="W23:W25"/>
    <mergeCell ref="M32:V32"/>
  </mergeCells>
  <dataValidations count="7">
    <dataValidation type="textLength" operator="lessThanOrEqual" allowBlank="1" showInputMessage="1" showErrorMessage="1" errorTitle="Ошибка" error="Допускается ввод не более 900 символов!" sqref="W6:W10 O21:V21">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23 T23:T24">
      <formula1>0</formula1>
      <formula2>0</formula2>
    </dataValidation>
    <dataValidation allowBlank="1" showInputMessage="1" showErrorMessage="1" prompt="Для выбора выполните двойной щелчок левой клавиши мыши по соответствующей ячейке." sqref="S23:S24 U23:U24">
      <formula1>0</formula1>
      <formula2>0</formula2>
    </dataValidation>
    <dataValidation allowBlank="1" promptTitle="checkPeriodRange" sqref="Q24">
      <formula1>0</formula1>
      <formula2>0</formula2>
    </dataValidation>
    <dataValidation type="list" allowBlank="1" showInputMessage="1" showErrorMessage="1" errorTitle="Ошибка" error="Выберите значение из списка" sqref="O22">
      <formula1>0</formula1>
      <formula2>0</formula2>
    </dataValidation>
    <dataValidation allowBlank="1" sqref="S25:S30">
      <formula1>0</formula1>
      <formula2>0</formula2>
    </dataValidation>
    <dataValidation type="textLength" operator="lessThanOrEqual" allowBlank="1" showInputMessage="1" showErrorMessage="1" prompt="Введите значение признака дифференциации" errorTitle="Ошибка" error="Допускается ввод не более 900 символов!" sqref="M23">
      <formula1>900</formula1>
    </dataValidation>
  </dataValidations>
  <printOptions horizontalCentered="1" verticalCentered="1"/>
  <pageMargins left="0" right="0" top="0" bottom="0" header="0.5118055555555555" footer="0.511805555555555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dimension ref="A1:T19"/>
  <sheetViews>
    <sheetView showGridLines="0" workbookViewId="0" topLeftCell="E1">
      <selection activeCell="A1" sqref="A1"/>
    </sheetView>
  </sheetViews>
  <sheetFormatPr defaultColWidth="9.140625" defaultRowHeight="11.25"/>
  <cols>
    <col min="1" max="1" width="3.7109375" style="247" hidden="1" customWidth="1"/>
    <col min="2" max="4" width="3.7109375" style="141" hidden="1" customWidth="1"/>
    <col min="5" max="5" width="3.7109375" style="248" customWidth="1"/>
    <col min="6" max="6" width="9.7109375" style="136" customWidth="1"/>
    <col min="7" max="7" width="37.7109375" style="136" customWidth="1"/>
    <col min="8" max="8" width="66.8515625" style="136" customWidth="1"/>
    <col min="9" max="9" width="115.8515625" style="136" customWidth="1"/>
    <col min="10" max="11" width="10.57421875" style="141" customWidth="1"/>
    <col min="12" max="12" width="11.140625" style="141" customWidth="1"/>
    <col min="13" max="20" width="10.57421875" style="141" customWidth="1"/>
    <col min="21" max="16384" width="10.57421875" style="136" customWidth="1"/>
  </cols>
  <sheetData>
    <row r="1" ht="3" customHeight="1">
      <c r="A1" s="247" t="s">
        <v>92</v>
      </c>
    </row>
    <row r="2" spans="6:9" ht="22.5" customHeight="1">
      <c r="F2" s="249" t="s">
        <v>153</v>
      </c>
      <c r="G2" s="249"/>
      <c r="H2" s="249"/>
      <c r="I2" s="155"/>
    </row>
    <row r="3" ht="3" customHeight="1"/>
    <row r="4" spans="1:20" s="251" customFormat="1" ht="11.25" customHeight="1">
      <c r="A4" s="250"/>
      <c r="B4" s="250"/>
      <c r="C4" s="250"/>
      <c r="D4" s="250"/>
      <c r="F4" s="163" t="s">
        <v>154</v>
      </c>
      <c r="G4" s="163"/>
      <c r="H4" s="163"/>
      <c r="I4" s="252" t="s">
        <v>155</v>
      </c>
      <c r="J4" s="250"/>
      <c r="K4" s="250"/>
      <c r="L4" s="250"/>
      <c r="M4" s="250"/>
      <c r="N4" s="250"/>
      <c r="O4" s="250"/>
      <c r="P4" s="250"/>
      <c r="Q4" s="250"/>
      <c r="R4" s="250"/>
      <c r="S4" s="250"/>
      <c r="T4" s="250"/>
    </row>
    <row r="5" spans="1:20" s="251" customFormat="1" ht="11.25" customHeight="1">
      <c r="A5" s="250"/>
      <c r="B5" s="250"/>
      <c r="C5" s="250"/>
      <c r="D5" s="250"/>
      <c r="F5" s="252" t="s">
        <v>89</v>
      </c>
      <c r="G5" s="253" t="s">
        <v>156</v>
      </c>
      <c r="H5" s="254" t="s">
        <v>21</v>
      </c>
      <c r="I5" s="252"/>
      <c r="J5" s="250"/>
      <c r="K5" s="250"/>
      <c r="L5" s="250"/>
      <c r="M5" s="250"/>
      <c r="N5" s="250"/>
      <c r="O5" s="250"/>
      <c r="P5" s="250"/>
      <c r="Q5" s="250"/>
      <c r="R5" s="250"/>
      <c r="S5" s="250"/>
      <c r="T5" s="250"/>
    </row>
    <row r="6" spans="1:20" s="251" customFormat="1" ht="12" customHeight="1">
      <c r="A6" s="250"/>
      <c r="B6" s="250"/>
      <c r="C6" s="250"/>
      <c r="D6" s="250"/>
      <c r="F6" s="223" t="s">
        <v>91</v>
      </c>
      <c r="G6" s="255">
        <v>2</v>
      </c>
      <c r="H6" s="256">
        <v>3</v>
      </c>
      <c r="I6" s="257">
        <v>4</v>
      </c>
      <c r="J6" s="250">
        <v>4</v>
      </c>
      <c r="K6" s="250"/>
      <c r="L6" s="250"/>
      <c r="M6" s="250"/>
      <c r="N6" s="250"/>
      <c r="O6" s="250"/>
      <c r="P6" s="250"/>
      <c r="Q6" s="250"/>
      <c r="R6" s="250"/>
      <c r="S6" s="250"/>
      <c r="T6" s="250"/>
    </row>
    <row r="7" spans="1:20" s="251" customFormat="1" ht="18.75">
      <c r="A7" s="250"/>
      <c r="B7" s="250"/>
      <c r="C7" s="250"/>
      <c r="D7" s="250"/>
      <c r="F7" s="258">
        <v>1</v>
      </c>
      <c r="G7" s="259" t="s">
        <v>157</v>
      </c>
      <c r="H7" s="260" t="e">
        <f>#N/A</f>
        <v>#N/A</v>
      </c>
      <c r="I7" s="261" t="s">
        <v>158</v>
      </c>
      <c r="J7" s="262"/>
      <c r="K7" s="250"/>
      <c r="L7" s="250"/>
      <c r="M7" s="250"/>
      <c r="N7" s="250"/>
      <c r="O7" s="250"/>
      <c r="P7" s="250"/>
      <c r="Q7" s="250"/>
      <c r="R7" s="250"/>
      <c r="S7" s="250"/>
      <c r="T7" s="250"/>
    </row>
    <row r="8" spans="1:20" s="251" customFormat="1" ht="45">
      <c r="A8" s="263">
        <v>1</v>
      </c>
      <c r="B8" s="250"/>
      <c r="C8" s="250"/>
      <c r="D8" s="250"/>
      <c r="F8" s="258" t="e">
        <f>"2."&amp;mergeValue()</f>
        <v>#NAME?</v>
      </c>
      <c r="G8" s="259" t="s">
        <v>159</v>
      </c>
      <c r="H8" s="260"/>
      <c r="I8" s="261" t="s">
        <v>160</v>
      </c>
      <c r="J8" s="262"/>
      <c r="K8" s="250"/>
      <c r="L8" s="250"/>
      <c r="M8" s="250"/>
      <c r="N8" s="250"/>
      <c r="O8" s="250"/>
      <c r="P8" s="250"/>
      <c r="Q8" s="250"/>
      <c r="R8" s="250"/>
      <c r="S8" s="250"/>
      <c r="T8" s="250"/>
    </row>
    <row r="9" spans="1:20" s="251" customFormat="1" ht="22.5">
      <c r="A9" s="263"/>
      <c r="B9" s="250"/>
      <c r="C9" s="250"/>
      <c r="D9" s="250"/>
      <c r="F9" s="258" t="e">
        <f>"3."&amp;mergeValue()</f>
        <v>#NAME?</v>
      </c>
      <c r="G9" s="259" t="s">
        <v>161</v>
      </c>
      <c r="H9" s="260"/>
      <c r="I9" s="261" t="s">
        <v>162</v>
      </c>
      <c r="J9" s="262"/>
      <c r="K9" s="250"/>
      <c r="L9" s="250"/>
      <c r="M9" s="250"/>
      <c r="N9" s="250"/>
      <c r="O9" s="250"/>
      <c r="P9" s="250"/>
      <c r="Q9" s="250"/>
      <c r="R9" s="250"/>
      <c r="S9" s="250"/>
      <c r="T9" s="250"/>
    </row>
    <row r="10" spans="1:20" s="251" customFormat="1" ht="22.5">
      <c r="A10" s="263"/>
      <c r="B10" s="250"/>
      <c r="C10" s="250"/>
      <c r="D10" s="250"/>
      <c r="F10" s="258" t="e">
        <f>"4."&amp;mergeValue()</f>
        <v>#NAME?</v>
      </c>
      <c r="G10" s="259" t="s">
        <v>163</v>
      </c>
      <c r="H10" s="254" t="s">
        <v>164</v>
      </c>
      <c r="I10" s="261"/>
      <c r="J10" s="262"/>
      <c r="K10" s="250"/>
      <c r="L10" s="250"/>
      <c r="M10" s="250"/>
      <c r="N10" s="250"/>
      <c r="O10" s="250"/>
      <c r="P10" s="250"/>
      <c r="Q10" s="250"/>
      <c r="R10" s="250"/>
      <c r="S10" s="250"/>
      <c r="T10" s="250"/>
    </row>
    <row r="11" spans="1:20" s="251" customFormat="1" ht="18.75">
      <c r="A11" s="263"/>
      <c r="B11" s="263">
        <v>1</v>
      </c>
      <c r="C11" s="263"/>
      <c r="D11" s="263"/>
      <c r="F11" s="258" t="e">
        <f>"4."&amp;mergeValue()&amp;"."&amp;mergeValue()</f>
        <v>#NAME?</v>
      </c>
      <c r="G11" s="264" t="s">
        <v>165</v>
      </c>
      <c r="H11" s="260" t="e">
        <f>#N/A</f>
        <v>#N/A</v>
      </c>
      <c r="I11" s="261" t="s">
        <v>166</v>
      </c>
      <c r="J11" s="262"/>
      <c r="K11" s="250"/>
      <c r="L11" s="250"/>
      <c r="M11" s="250"/>
      <c r="N11" s="250"/>
      <c r="O11" s="250"/>
      <c r="P11" s="250"/>
      <c r="Q11" s="250"/>
      <c r="R11" s="250"/>
      <c r="S11" s="250"/>
      <c r="T11" s="250"/>
    </row>
    <row r="12" spans="1:20" s="251" customFormat="1" ht="22.5">
      <c r="A12" s="263"/>
      <c r="B12" s="263"/>
      <c r="C12" s="263">
        <v>1</v>
      </c>
      <c r="D12" s="263"/>
      <c r="F12" s="258" t="e">
        <f>"4."&amp;mergeValue()&amp;"."&amp;mergeValue()&amp;"."&amp;mergeValue()</f>
        <v>#NAME?</v>
      </c>
      <c r="G12" s="265" t="s">
        <v>167</v>
      </c>
      <c r="H12" s="260"/>
      <c r="I12" s="261" t="s">
        <v>168</v>
      </c>
      <c r="J12" s="262"/>
      <c r="K12" s="250"/>
      <c r="L12" s="250"/>
      <c r="M12" s="250"/>
      <c r="N12" s="250"/>
      <c r="O12" s="250"/>
      <c r="P12" s="250"/>
      <c r="Q12" s="250"/>
      <c r="R12" s="250"/>
      <c r="S12" s="250"/>
      <c r="T12" s="250"/>
    </row>
    <row r="13" spans="1:20" s="251" customFormat="1" ht="39" customHeight="1">
      <c r="A13" s="263"/>
      <c r="B13" s="263"/>
      <c r="C13" s="263"/>
      <c r="D13" s="263">
        <v>1</v>
      </c>
      <c r="F13" s="258" t="e">
        <f>"4."&amp;mergeValue()&amp;"."&amp;mergeValue()&amp;"."&amp;mergeValue()&amp;"."&amp;mergeValue()</f>
        <v>#NAME?</v>
      </c>
      <c r="G13" s="266" t="s">
        <v>169</v>
      </c>
      <c r="H13" s="260"/>
      <c r="I13" s="267" t="s">
        <v>170</v>
      </c>
      <c r="J13" s="262"/>
      <c r="K13" s="250"/>
      <c r="L13" s="250"/>
      <c r="M13" s="250"/>
      <c r="N13" s="250"/>
      <c r="O13" s="250"/>
      <c r="P13" s="250"/>
      <c r="Q13" s="250"/>
      <c r="R13" s="250"/>
      <c r="S13" s="250"/>
      <c r="T13" s="250"/>
    </row>
    <row r="14" spans="1:20" s="251" customFormat="1" ht="18.75">
      <c r="A14" s="263"/>
      <c r="B14" s="263"/>
      <c r="C14" s="263"/>
      <c r="D14" s="263"/>
      <c r="F14" s="268"/>
      <c r="G14" s="269" t="s">
        <v>171</v>
      </c>
      <c r="H14" s="270"/>
      <c r="I14" s="267"/>
      <c r="J14" s="262"/>
      <c r="K14" s="250"/>
      <c r="L14" s="250"/>
      <c r="M14" s="250"/>
      <c r="N14" s="250"/>
      <c r="O14" s="250"/>
      <c r="P14" s="250"/>
      <c r="Q14" s="250"/>
      <c r="R14" s="250"/>
      <c r="S14" s="250"/>
      <c r="T14" s="250"/>
    </row>
    <row r="15" spans="1:20" s="251" customFormat="1" ht="18.75">
      <c r="A15" s="263"/>
      <c r="B15" s="263"/>
      <c r="C15" s="263"/>
      <c r="D15" s="263"/>
      <c r="F15" s="271"/>
      <c r="G15" s="272" t="s">
        <v>172</v>
      </c>
      <c r="H15" s="273"/>
      <c r="I15" s="274"/>
      <c r="J15" s="262"/>
      <c r="K15" s="250"/>
      <c r="L15" s="250"/>
      <c r="M15" s="250"/>
      <c r="N15" s="250"/>
      <c r="O15" s="250"/>
      <c r="P15" s="250"/>
      <c r="Q15" s="250"/>
      <c r="R15" s="250"/>
      <c r="S15" s="250"/>
      <c r="T15" s="250"/>
    </row>
    <row r="16" spans="1:20" s="251" customFormat="1" ht="18.75">
      <c r="A16" s="263"/>
      <c r="B16" s="250"/>
      <c r="C16" s="250"/>
      <c r="D16" s="250"/>
      <c r="F16" s="268"/>
      <c r="G16" s="186" t="s">
        <v>173</v>
      </c>
      <c r="H16" s="275"/>
      <c r="I16" s="276"/>
      <c r="J16" s="262"/>
      <c r="K16" s="250"/>
      <c r="L16" s="250"/>
      <c r="M16" s="250"/>
      <c r="N16" s="250"/>
      <c r="O16" s="250"/>
      <c r="P16" s="250"/>
      <c r="Q16" s="250"/>
      <c r="R16" s="250"/>
      <c r="S16" s="250"/>
      <c r="T16" s="250"/>
    </row>
    <row r="17" spans="1:20" s="251" customFormat="1" ht="18.75">
      <c r="A17" s="250"/>
      <c r="B17" s="250"/>
      <c r="C17" s="250"/>
      <c r="D17" s="250"/>
      <c r="F17" s="268"/>
      <c r="G17" s="277" t="s">
        <v>174</v>
      </c>
      <c r="H17" s="275"/>
      <c r="I17" s="276"/>
      <c r="J17" s="262"/>
      <c r="K17" s="250"/>
      <c r="L17" s="250"/>
      <c r="M17" s="250"/>
      <c r="N17" s="250"/>
      <c r="O17" s="250"/>
      <c r="P17" s="250"/>
      <c r="Q17" s="250"/>
      <c r="R17" s="250"/>
      <c r="S17" s="250"/>
      <c r="T17" s="250"/>
    </row>
    <row r="18" spans="1:20" s="233" customFormat="1" ht="3" customHeight="1">
      <c r="A18" s="206"/>
      <c r="B18" s="206"/>
      <c r="C18" s="206"/>
      <c r="D18" s="206"/>
      <c r="F18" s="278"/>
      <c r="G18" s="279"/>
      <c r="H18" s="280"/>
      <c r="I18" s="281"/>
      <c r="J18" s="206"/>
      <c r="K18" s="206"/>
      <c r="L18" s="206"/>
      <c r="M18" s="206"/>
      <c r="N18" s="206"/>
      <c r="O18" s="206"/>
      <c r="P18" s="206"/>
      <c r="Q18" s="206"/>
      <c r="R18" s="206"/>
      <c r="S18" s="206"/>
      <c r="T18" s="206"/>
    </row>
    <row r="19" spans="1:20" s="233" customFormat="1" ht="15" customHeight="1">
      <c r="A19" s="206"/>
      <c r="B19" s="206"/>
      <c r="C19" s="206"/>
      <c r="D19" s="206"/>
      <c r="F19" s="282"/>
      <c r="G19" s="283" t="s">
        <v>175</v>
      </c>
      <c r="H19" s="283"/>
      <c r="I19" s="284"/>
      <c r="J19" s="206"/>
      <c r="K19" s="206"/>
      <c r="L19" s="206"/>
      <c r="M19" s="206"/>
      <c r="N19" s="206"/>
      <c r="O19" s="206"/>
      <c r="P19" s="206"/>
      <c r="Q19" s="206"/>
      <c r="R19" s="206"/>
      <c r="S19" s="206"/>
      <c r="T19" s="206"/>
    </row>
  </sheetData>
  <sheetProtection password="FA9C" sheet="1" formatColumns="0" formatRows="0"/>
  <mergeCells count="8">
    <mergeCell ref="F2:H2"/>
    <mergeCell ref="F4:H4"/>
    <mergeCell ref="I4:I5"/>
    <mergeCell ref="A8:A16"/>
    <mergeCell ref="B11:B15"/>
    <mergeCell ref="C12:C14"/>
    <mergeCell ref="I13:I14"/>
    <mergeCell ref="G19:H19"/>
  </mergeCells>
  <dataValidations count="1">
    <dataValidation type="textLength" operator="lessThanOrEqual" allowBlank="1" showInputMessage="1" showErrorMessage="1" errorTitle="Ошибка" error="Допускается ввод не более 900 символов!" sqref="I15:I19">
      <formula1>900</formula1>
    </dataValidation>
  </dataValidations>
  <printOptions/>
  <pageMargins left="0.7" right="0.7" top="0.75" bottom="0.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Показатели, подлежащие раскрытию в сфере холодного водоснабжения (цены и тарифы)</dc:title>
  <dc:subject>Показатели, подлежащие раскрытию в сфере холодного водоснабжения (цены и тарифы)</dc:subject>
  <dc:creator>--</dc:creator>
  <cp:keywords/>
  <dc:description/>
  <cp:lastModifiedBy>Хамраева Анна</cp:lastModifiedBy>
  <cp:lastPrinted>2013-08-29T05:11:20Z</cp:lastPrinted>
  <dcterms:created xsi:type="dcterms:W3CDTF">2004-05-21T04:18:45Z</dcterms:created>
  <dcterms:modified xsi:type="dcterms:W3CDTF">2020-12-22T03:37:39Z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ФАС России</vt:lpwstr>
  </property>
  <property fmtid="{D5CDD505-2E9C-101B-9397-08002B2CF9AE}" pid="4" name="CurrentVersion">
    <vt:lpwstr>1.0.2</vt:lpwstr>
  </property>
  <property fmtid="{D5CDD505-2E9C-101B-9397-08002B2CF9AE}" pid="5" name="DocSecurity">
    <vt:i4>0</vt:i4>
  </property>
  <property fmtid="{D5CDD505-2E9C-101B-9397-08002B2CF9AE}" pid="6" name="EditTemplate">
    <vt:bool>true</vt:bool>
  </property>
  <property fmtid="{D5CDD505-2E9C-101B-9397-08002B2CF9AE}" pid="7" name="HyperlinksChanged">
    <vt:bool>false</vt:bool>
  </property>
  <property fmtid="{D5CDD505-2E9C-101B-9397-08002B2CF9AE}" pid="8" name="LinksUpToDate">
    <vt:bool>false</vt:bool>
  </property>
  <property fmtid="{D5CDD505-2E9C-101B-9397-08002B2CF9AE}" pid="9" name="Periodicity">
    <vt:lpwstr>YEAR</vt:lpwstr>
  </property>
  <property fmtid="{D5CDD505-2E9C-101B-9397-08002B2CF9AE}" pid="10" name="ProtectBook">
    <vt:i4>0</vt:i4>
  </property>
  <property fmtid="{D5CDD505-2E9C-101B-9397-08002B2CF9AE}" pid="11" name="ScaleCrop">
    <vt:bool>false</vt:bool>
  </property>
  <property fmtid="{D5CDD505-2E9C-101B-9397-08002B2CF9AE}" pid="12" name="ShareDoc">
    <vt:bool>false</vt:bool>
  </property>
  <property fmtid="{D5CDD505-2E9C-101B-9397-08002B2CF9AE}" pid="13" name="Status">
    <vt:lpwstr>2</vt:lpwstr>
  </property>
  <property fmtid="{D5CDD505-2E9C-101B-9397-08002B2CF9AE}" pid="14" name="TemplateOperationMode">
    <vt:i4>3</vt:i4>
  </property>
  <property fmtid="{D5CDD505-2E9C-101B-9397-08002B2CF9AE}" pid="15" name="TypePlanning">
    <vt:lpwstr>PLAN</vt:lpwstr>
  </property>
  <property fmtid="{D5CDD505-2E9C-101B-9397-08002B2CF9AE}" pid="16" name="Version">
    <vt:lpwstr>FAS.JKH.OPEN.INFO.PRICE.HVS</vt:lpwstr>
  </property>
</Properties>
</file>