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5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3.xml" ContentType="application/vnd.openxmlformats-officedocument.spreadsheetml.worksheet+xml"/>
  <Override PartName="/xl/worksheets/sheet52.xml" ContentType="application/vnd.openxmlformats-officedocument.spreadsheetml.worksheet+xml"/>
  <Override PartName="/xl/worksheets/sheet5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6.xml" ContentType="application/vnd.openxmlformats-officedocument.spreadsheetml.worksheet+xml"/>
  <Override PartName="/xl/worksheets/sheet2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57.xml" ContentType="application/vnd.openxmlformats-officedocument.spreadsheetml.worksheet+xml"/>
  <Override PartName="/xl/worksheets/sheet18.xml" ContentType="application/vnd.openxmlformats-officedocument.spreadsheetml.worksheet+xml"/>
  <Override PartName="/xl/worksheets/sheet60.xml" ContentType="application/vnd.openxmlformats-officedocument.spreadsheetml.worksheet+xml"/>
  <Override PartName="/xl/worksheets/sheet3.xml" ContentType="application/vnd.openxmlformats-officedocument.spreadsheetml.worksheet+xml"/>
  <Override PartName="/xl/worksheets/sheet21.xml" ContentType="application/vnd.openxmlformats-officedocument.spreadsheetml.worksheet+xml"/>
  <Override PartName="/xl/worksheets/sheet58.xml" ContentType="application/vnd.openxmlformats-officedocument.spreadsheetml.worksheet+xml"/>
  <Override PartName="/xl/worksheets/sheet19.xml" ContentType="application/vnd.openxmlformats-officedocument.spreadsheetml.worksheet+xml"/>
  <Override PartName="/xl/worksheets/sheet61.xml" ContentType="application/vnd.openxmlformats-officedocument.spreadsheetml.worksheet+xml"/>
  <Override PartName="/xl/worksheets/sheet4.xml" ContentType="application/vnd.openxmlformats-officedocument.spreadsheetml.worksheet+xml"/>
  <Override PartName="/xl/worksheets/sheet22.xml" ContentType="application/vnd.openxmlformats-officedocument.spreadsheetml.worksheet+xml"/>
  <Override PartName="/xl/worksheets/sheet59.xml" ContentType="application/vnd.openxmlformats-officedocument.spreadsheetml.worksheet+xml"/>
  <Override PartName="/xl/worksheets/_rels/sheet15.xml.rels" ContentType="application/vnd.openxmlformats-package.relationships+xml"/>
  <Override PartName="/xl/worksheets/_rels/sheet7.xml.rels" ContentType="application/vnd.openxmlformats-package.relationships+xml"/>
  <Override PartName="/xl/worksheets/_rels/sheet9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_rels/sheet20.xml.rels" ContentType="application/vnd.openxmlformats-package.relationships+xml"/>
  <Override PartName="/xl/worksheets/_rels/sheet19.xml.rels" ContentType="application/vnd.openxmlformats-package.relationships+xml"/>
  <Override PartName="/xl/worksheets/_rels/sheet21.xml.rels" ContentType="application/vnd.openxmlformats-package.relationships+xml"/>
  <Override PartName="/xl/worksheets/_rels/sheet4.xml.rels" ContentType="application/vnd.openxmlformats-package.relationships+xml"/>
  <Override PartName="/xl/worksheets/_rels/sheet55.xml.rels" ContentType="application/vnd.openxmlformats-package.relationships+xml"/>
  <Override PartName="/xl/worksheets/_rels/sheet22.xml.rels" ContentType="application/vnd.openxmlformats-package.relationships+xml"/>
  <Override PartName="/xl/worksheets/_rels/sheet2.xml.rels" ContentType="application/vnd.openxmlformats-package.relationships+xml"/>
  <Override PartName="/xl/worksheets/_rels/sheet13.xml.rels" ContentType="application/vnd.openxmlformats-package.relationships+xml"/>
  <Override PartName="/xl/worksheets/_rels/sheet8.xml.rels" ContentType="application/vnd.openxmlformats-package.relationships+xml"/>
  <Override PartName="/xl/worksheets/_rels/sheet12.xml.rels" ContentType="application/vnd.openxmlformats-package.relationships+xml"/>
  <Override PartName="/xl/worksheets/_rels/sheet5.xml.rels" ContentType="application/vnd.openxmlformats-package.relationships+xml"/>
  <Override PartName="/xl/worksheets/_rels/sheet11.xml.rels" ContentType="application/vnd.openxmlformats-package.relationships+xml"/>
  <Override PartName="/xl/worksheets/_rels/sheet6.xml.rels" ContentType="application/vnd.openxmlformats-package.relationships+xml"/>
  <Override PartName="/xl/worksheets/_rels/sheet14.xml.rels" ContentType="application/vnd.openxmlformats-package.relationships+xml"/>
  <Override PartName="/xl/worksheets/_rels/sheet10.xml.rels" ContentType="application/vnd.openxmlformats-package.relationships+xml"/>
  <Override PartName="/xl/worksheets/_rels/sheet23.xml.rels" ContentType="application/vnd.openxmlformats-package.relationships+xml"/>
  <Override PartName="/xl/worksheets/_rels/sheet3.xml.rels" ContentType="application/vnd.openxmlformats-package.relationships+xml"/>
  <Override PartName="/xl/worksheets/sheet66.xml" ContentType="application/vnd.openxmlformats-officedocument.spreadsheetml.worksheet+xml"/>
  <Override PartName="/xl/worksheets/sheet29.xml" ContentType="application/vnd.openxmlformats-officedocument.spreadsheetml.worksheet+xml"/>
  <Override PartName="/xl/worksheets/sheet65.xml" ContentType="application/vnd.openxmlformats-officedocument.spreadsheetml.worksheet+xml"/>
  <Override PartName="/xl/worksheets/sheet28.xml" ContentType="application/vnd.openxmlformats-officedocument.spreadsheetml.worksheet+xml"/>
  <Override PartName="/xl/worksheets/sheet64.xml" ContentType="application/vnd.openxmlformats-officedocument.spreadsheetml.worksheet+xml"/>
  <Override PartName="/xl/worksheets/sheet63.xml" ContentType="application/vnd.openxmlformats-officedocument.spreadsheetml.worksheet+xml"/>
  <Override PartName="/xl/worksheets/sheet26.xml" ContentType="application/vnd.openxmlformats-officedocument.spreadsheetml.worksheet+xml"/>
  <Override PartName="/xl/worksheets/sheet23.xml" ContentType="application/vnd.openxmlformats-officedocument.spreadsheetml.worksheet+xml"/>
  <Override PartName="/xl/worksheets/sheet62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1.xml" ContentType="application/vnd.openxmlformats-officedocument.spreadsheetml.worksheet+xml"/>
  <Override PartName="/xl/worksheets/sheet5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47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48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49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56.png" ContentType="image/png"/>
  <Override PartName="/xl/media/image55.png" ContentType="image/png"/>
  <Override PartName="/xl/media/image54.png" ContentType="image/png"/>
  <Override PartName="/xl/media/image53.png" ContentType="image/png"/>
  <Override PartName="/xl/media/image52.png" ContentType="image/png"/>
  <Override PartName="/xl/media/image51.png" ContentType="image/png"/>
  <Override PartName="/xl/media/image50.png" ContentType="image/png"/>
  <Override PartName="/xl/media/image46.png" ContentType="image/png"/>
  <Override PartName="/xl/media/image45.png" ContentType="image/png"/>
  <Override PartName="/xl/media/image44.png" ContentType="image/png"/>
  <Override PartName="/xl/media/image43.png" ContentType="image/png"/>
  <Override PartName="/xl/media/image42.png" ContentType="image/png"/>
  <Override PartName="/xl/media/image41.png" ContentType="image/png"/>
  <Override PartName="/xl/media/image40.png" ContentType="image/png"/>
  <Override PartName="/xl/media/image20.png" ContentType="image/png"/>
  <Override PartName="/xl/media/image57.png" ContentType="image/png"/>
  <Override PartName="/xl/media/image21.png" ContentType="image/png"/>
  <Override PartName="/xl/media/image58.png" ContentType="image/png"/>
  <Override PartName="/xl/media/image22.png" ContentType="image/png"/>
  <Override PartName="/xl/media/image59.png" ContentType="image/png"/>
  <Override PartName="/xl/media/image23.png" ContentType="image/png"/>
  <Override PartName="/xl/media/image60.png" ContentType="image/png"/>
  <Override PartName="/xl/media/image73.png" ContentType="image/png"/>
  <Override PartName="/xl/media/image24.png" ContentType="image/png"/>
  <Override PartName="/xl/media/image61.png" ContentType="image/png"/>
  <Override PartName="/xl/media/image72.png" ContentType="image/png"/>
  <Override PartName="/xl/media/image71.png" ContentType="image/png"/>
  <Override PartName="/xl/media/image29.png" ContentType="image/png"/>
  <Override PartName="/xl/media/image69.png" ContentType="image/png"/>
  <Override PartName="/xl/media/image32.png" ContentType="image/png"/>
  <Override PartName="/xl/media/image14.png" ContentType="image/png"/>
  <Override PartName="/xl/media/image2.png" ContentType="image/png"/>
  <Override PartName="/xl/media/image70.png" ContentType="image/png"/>
  <Override PartName="/xl/media/image28.png" ContentType="image/png"/>
  <Override PartName="/xl/media/image68.png" ContentType="image/png"/>
  <Override PartName="/xl/media/image31.png" ContentType="image/png"/>
  <Override PartName="/xl/media/image67.png" ContentType="image/png"/>
  <Override PartName="/xl/media/image30.png" ContentType="image/png"/>
  <Override PartName="/xl/media/image66.png" ContentType="image/png"/>
  <Override PartName="/xl/media/image65.png" ContentType="image/png"/>
  <Override PartName="/xl/media/image64.png" ContentType="image/png"/>
  <Override PartName="/xl/media/image26.png" ContentType="image/png"/>
  <Override PartName="/xl/media/image63.png" ContentType="image/png"/>
  <Override PartName="/xl/media/image25.png" ContentType="image/png"/>
  <Override PartName="/xl/media/image62.png" ContentType="image/png"/>
  <Override PartName="/xl/media/image15.png" ContentType="image/png"/>
  <Override PartName="/xl/media/image3.png" ContentType="image/png"/>
  <Override PartName="/xl/media/image33.png" ContentType="image/png"/>
  <Override PartName="/xl/media/image27.png" ContentType="image/png"/>
  <Override PartName="/xl/media/image16.png" ContentType="image/png"/>
  <Override PartName="/xl/media/image4.png" ContentType="image/png"/>
  <Override PartName="/xl/media/image34.png" ContentType="image/png"/>
  <Override PartName="/xl/media/image17.png" ContentType="image/png"/>
  <Override PartName="/xl/media/image5.png" ContentType="image/png"/>
  <Override PartName="/xl/media/image35.png" ContentType="image/png"/>
  <Override PartName="/xl/media/image10.png" ContentType="image/png"/>
  <Override PartName="/xl/media/image47.png" ContentType="image/png"/>
  <Override PartName="/xl/media/image18.png" ContentType="image/png"/>
  <Override PartName="/xl/media/image6.png" ContentType="image/png"/>
  <Override PartName="/xl/media/image36.png" ContentType="image/png"/>
  <Override PartName="/xl/media/image11.png" ContentType="image/png"/>
  <Override PartName="/xl/media/image48.png" ContentType="image/png"/>
  <Override PartName="/xl/media/image19.png" ContentType="image/png"/>
  <Override PartName="/xl/media/image7.png" ContentType="image/png"/>
  <Override PartName="/xl/media/image37.png" ContentType="image/png"/>
  <Override PartName="/xl/media/image12.png" ContentType="image/png"/>
  <Override PartName="/xl/media/image49.png" ContentType="image/png"/>
  <Override PartName="/xl/media/image8.png" ContentType="image/png"/>
  <Override PartName="/xl/media/image38.png" ContentType="image/png"/>
  <Override PartName="/xl/media/image1.png" ContentType="image/png"/>
  <Override PartName="/xl/media/image13.png" ContentType="image/png"/>
  <Override PartName="/xl/media/image9.png" ContentType="image/png"/>
  <Override PartName="/xl/media/image39.png" ContentType="image/png"/>
  <Override PartName="/xl/drawings/drawing9.xml" ContentType="application/vnd.openxmlformats-officedocument.drawing+xml"/>
  <Override PartName="/xl/drawings/drawing13.xml" ContentType="application/vnd.openxmlformats-officedocument.drawing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drawings/drawing7.xml" ContentType="application/vnd.openxmlformats-officedocument.drawing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14.xml.rels" ContentType="application/vnd.openxmlformats-package.relationships+xml"/>
  <Override PartName="/xl/drawings/_rels/drawing15.xml.rels" ContentType="application/vnd.openxmlformats-package.relationships+xml"/>
  <Override PartName="/xl/drawings/_rels/drawing16.xml.rels" ContentType="application/vnd.openxmlformats-package.relationships+xml"/>
  <Override PartName="/xl/drawings/_rels/drawing17.xml.rels" ContentType="application/vnd.openxmlformats-package.relationships+xml"/>
  <Override PartName="/xl/drawings/_rels/drawing9.xml.rels" ContentType="application/vnd.openxmlformats-package.relationships+xml"/>
  <Override PartName="/xl/drawings/_rels/drawing13.xml.rels" ContentType="application/vnd.openxmlformats-package.relationships+xml"/>
  <Override PartName="/xl/drawings/_rels/drawing10.xml.rels" ContentType="application/vnd.openxmlformats-package.relationships+xml"/>
  <Override PartName="/xl/drawings/_rels/drawing23.xml.rels" ContentType="application/vnd.openxmlformats-package.relationships+xml"/>
  <Override PartName="/xl/drawings/_rels/drawing12.xml.rels" ContentType="application/vnd.openxmlformats-package.relationships+xml"/>
  <Override PartName="/xl/drawings/_rels/drawing22.xml.rels" ContentType="application/vnd.openxmlformats-package.relationships+xml"/>
  <Override PartName="/xl/drawings/_rels/drawing11.xml.rels" ContentType="application/vnd.openxmlformats-package.relationships+xml"/>
  <Override PartName="/xl/drawings/_rels/drawing6.xml.rels" ContentType="application/vnd.openxmlformats-package.relationships+xml"/>
  <Override PartName="/xl/drawings/_rels/drawing5.xml.rels" ContentType="application/vnd.openxmlformats-package.relationships+xml"/>
  <Override PartName="/xl/drawings/_rels/drawing18.xml.rels" ContentType="application/vnd.openxmlformats-package.relationships+xml"/>
  <Override PartName="/xl/drawings/_rels/drawing7.xml.rels" ContentType="application/vnd.openxmlformats-package.relationships+xml"/>
  <Override PartName="/xl/drawings/_rels/drawing21.xml.rels" ContentType="application/vnd.openxmlformats-package.relationships+xml"/>
  <Override PartName="/xl/drawings/_rels/drawing20.xml.rels" ContentType="application/vnd.openxmlformats-package.relationships+xml"/>
  <Override PartName="/xl/drawings/_rels/drawing19.xml.rels" ContentType="application/vnd.openxmlformats-package.relationships+xml"/>
  <Override PartName="/xl/drawings/_rels/drawing8.xml.rels" ContentType="application/vnd.openxmlformats-package.relationships+xml"/>
  <Override PartName="/xl/drawings/drawing21.xml" ContentType="application/vnd.openxmlformats-officedocument.drawing+xml"/>
  <Override PartName="/xl/drawings/drawing19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0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modList00" sheetId="1" state="hidden" r:id="rId2"/>
    <sheet name="Инструкция" sheetId="2" state="visible" r:id="rId3"/>
    <sheet name="Лог обновления" sheetId="3" state="hidden" r:id="rId4"/>
    <sheet name="Титульный" sheetId="4" state="visible" r:id="rId5"/>
    <sheet name="Территории" sheetId="5" state="visible" r:id="rId6"/>
    <sheet name="Перечень тарифов" sheetId="6" state="visible" r:id="rId7"/>
    <sheet name="Форма 1.0.1 | Т-тех" sheetId="7" state="hidden" r:id="rId8"/>
    <sheet name="Форма 2.2 | Т-тех" sheetId="8" state="hidden" r:id="rId9"/>
    <sheet name="Форма 1.0.1 | Т-транс" sheetId="9" state="hidden" r:id="rId10"/>
    <sheet name="Форма 2.2 | Т-транс" sheetId="10" state="hidden" r:id="rId11"/>
    <sheet name="Форма 1.0.1 | Т-подвоз" sheetId="11" state="hidden" r:id="rId12"/>
    <sheet name="Форма 2.2 | Т-подвоз" sheetId="12" state="hidden" r:id="rId13"/>
    <sheet name="Форма 1.0.1 | Т-пит" sheetId="13" state="visible" r:id="rId14"/>
    <sheet name="Форма 2.2 | Т-пит" sheetId="14" state="visible" r:id="rId15"/>
    <sheet name="Форма 1.0.1 | Т-подкл(инд)" sheetId="15" state="hidden" r:id="rId16"/>
    <sheet name="Форма 2.3 | Т-подкл(инд)" sheetId="16" state="hidden" r:id="rId17"/>
    <sheet name="Форма 1.0.1 | Т-подкл" sheetId="17" state="hidden" r:id="rId18"/>
    <sheet name="Форма 2.3 | Т-подкл" sheetId="18" state="hidden" r:id="rId19"/>
    <sheet name="Форма 1.0.1 | Форма 2.11" sheetId="19" state="visible" r:id="rId20"/>
    <sheet name="Форма 2.11" sheetId="20" state="visible" r:id="rId21"/>
    <sheet name="Форма 2.12" sheetId="21" state="hidden" r:id="rId22"/>
    <sheet name="Форма 1.0.2" sheetId="22" state="hidden" r:id="rId23"/>
    <sheet name="Форма 1.0.1 | Форма 2.12" sheetId="23" state="hidden" r:id="rId24"/>
    <sheet name="Сведения об изменении" sheetId="24" state="visible" r:id="rId25"/>
    <sheet name="Комментарии" sheetId="25" state="visible" r:id="rId26"/>
    <sheet name="Проверка" sheetId="26" state="visible" r:id="rId27"/>
    <sheet name="modListTempFilter" sheetId="27" state="hidden" r:id="rId28"/>
    <sheet name="modCheckCyan" sheetId="28" state="hidden" r:id="rId29"/>
    <sheet name="REESTR_LINK" sheetId="29" state="hidden" r:id="rId30"/>
    <sheet name="REESTR_DS" sheetId="30" state="hidden" r:id="rId31"/>
    <sheet name="modHTTP" sheetId="31" state="hidden" r:id="rId32"/>
    <sheet name="modfrmRezimChoose" sheetId="32" state="hidden" r:id="rId33"/>
    <sheet name="modSheetMain" sheetId="33" state="hidden" r:id="rId34"/>
    <sheet name="REESTR_VT" sheetId="34" state="hidden" r:id="rId35"/>
    <sheet name="REESTR_VED" sheetId="35" state="hidden" r:id="rId36"/>
    <sheet name="modfrmReestrObj" sheetId="36" state="hidden" r:id="rId37"/>
    <sheet name="AllSheetsInThisWorkbook" sheetId="37" state="hidden" r:id="rId38"/>
    <sheet name="et_union_vert" sheetId="38" state="hidden" r:id="rId39"/>
    <sheet name="modInstruction" sheetId="39" state="hidden" r:id="rId40"/>
    <sheet name="modRegion" sheetId="40" state="hidden" r:id="rId41"/>
    <sheet name="modReestr" sheetId="41" state="hidden" r:id="rId42"/>
    <sheet name="modfrmReestr" sheetId="42" state="hidden" r:id="rId43"/>
    <sheet name="modUpdTemplMain" sheetId="43" state="hidden" r:id="rId44"/>
    <sheet name="REESTR_ORG" sheetId="44" state="hidden" r:id="rId45"/>
    <sheet name="modClassifierValidate" sheetId="45" state="hidden" r:id="rId46"/>
    <sheet name="modProv" sheetId="46" state="hidden" r:id="rId47"/>
    <sheet name="modHyp" sheetId="47" state="hidden" r:id="rId48"/>
    <sheet name="modServiceModule" sheetId="48" state="hidden" r:id="rId49"/>
    <sheet name="modList01" sheetId="49" state="hidden" r:id="rId50"/>
    <sheet name="modList02" sheetId="50" state="hidden" r:id="rId51"/>
    <sheet name="modList03" sheetId="51" state="hidden" r:id="rId52"/>
    <sheet name="et_union_hor" sheetId="52" state="hidden" r:id="rId53"/>
    <sheet name="REESTR_MO_FILTER" sheetId="53" state="hidden" r:id="rId54"/>
    <sheet name="REESTR_MO" sheetId="54" state="hidden" r:id="rId55"/>
    <sheet name="TEHSHEET" sheetId="55" state="hidden" r:id="rId56"/>
    <sheet name="modInfo" sheetId="56" state="hidden" r:id="rId57"/>
    <sheet name="modList05" sheetId="57" state="hidden" r:id="rId58"/>
    <sheet name="modList06" sheetId="58" state="hidden" r:id="rId59"/>
    <sheet name="modList07" sheetId="59" state="hidden" r:id="rId60"/>
    <sheet name="modList11" sheetId="60" state="hidden" r:id="rId61"/>
    <sheet name="modList12" sheetId="61" state="hidden" r:id="rId62"/>
    <sheet name="modfrmDateChoose" sheetId="62" state="hidden" r:id="rId63"/>
    <sheet name="modComm" sheetId="63" state="hidden" r:id="rId64"/>
    <sheet name="modThisWorkbook" sheetId="64" state="hidden" r:id="rId65"/>
    <sheet name="modfrmReestrMR" sheetId="65" state="hidden" r:id="rId66"/>
    <sheet name="modfrmCheckUpdates" sheetId="66" state="hidden" r:id="rId67"/>
  </sheets>
  <definedNames>
    <definedName function="false" hidden="false" name="activity" vbProcedure="false"/>
    <definedName function="false" hidden="false" name="add_CS_List05_1" vbProcedure="false"/>
    <definedName function="false" hidden="false" name="add_CS_List05_10" vbProcedure="false"/>
    <definedName function="false" hidden="false" name="add_CS_List05_2" vbProcedure="false"/>
    <definedName function="false" hidden="false" name="add_CS_List05_3" vbProcedure="false"/>
    <definedName function="false" hidden="false" name="add_CS_List05_9" vbProcedure="false"/>
    <definedName function="false" hidden="false" name="add_CT_1" vbProcedure="false"/>
    <definedName function="false" hidden="false" name="add_CT_10" vbProcedure="false"/>
    <definedName function="false" hidden="false" name="add_CT_2" vbProcedure="false"/>
    <definedName function="false" hidden="false" name="add_CT_3" vbProcedure="false"/>
    <definedName function="false" hidden="false" name="add_CT_9" vbProcedure="false"/>
    <definedName function="false" hidden="false" name="add_MO_1" vbProcedure="false"/>
    <definedName function="false" hidden="false" name="add_MO_10" vbProcedure="false"/>
    <definedName function="false" hidden="false" name="add_MO_2" vbProcedure="false"/>
    <definedName function="false" hidden="false" name="add_MO_3" vbProcedure="false"/>
    <definedName function="false" hidden="false" name="add_MO_9" vbProcedure="false"/>
    <definedName function="false" hidden="false" name="add_MO_List05_1" vbProcedure="false"/>
    <definedName function="false" hidden="false" name="add_MO_List05_10" vbProcedure="false"/>
    <definedName function="false" hidden="false" name="add_MO_List05_2" vbProcedure="false"/>
    <definedName function="false" hidden="false" name="add_MO_List05_3" vbProcedure="false"/>
    <definedName function="false" hidden="false" name="add_MO_List05_9" vbProcedure="false"/>
    <definedName function="false" hidden="false" name="add_MR_List05_1" vbProcedure="false"/>
    <definedName function="false" hidden="false" name="add_MR_List05_10" vbProcedure="false"/>
    <definedName function="false" hidden="false" name="add_MR_List05_2" vbProcedure="false"/>
    <definedName function="false" hidden="false" name="add_MR_List05_3" vbProcedure="false"/>
    <definedName function="false" hidden="false" name="add_MR_List05_9" vbProcedure="false"/>
    <definedName function="false" hidden="false" name="add_Rate_1" vbProcedure="false"/>
    <definedName function="false" hidden="false" name="add_Rate_10" vbProcedure="false"/>
    <definedName function="false" hidden="false" name="add_Rate_2" vbProcedure="false"/>
    <definedName function="false" hidden="false" name="add_Rate_3" vbProcedure="false"/>
    <definedName function="false" hidden="false" name="add_Rate_9" vbProcedure="false"/>
    <definedName function="false" hidden="false" name="add_TER_List05_1" vbProcedure="false"/>
    <definedName function="false" hidden="false" name="add_TER_List05_10" vbProcedure="false"/>
    <definedName function="false" hidden="false" name="add_TER_List05_2" vbProcedure="false"/>
    <definedName function="false" hidden="false" name="add_TER_List05_3" vbProcedure="false"/>
    <definedName function="false" hidden="false" name="add_TER_List05_9" vbProcedure="false"/>
    <definedName function="false" hidden="false" name="add_Warm_1" vbProcedure="false"/>
    <definedName function="false" hidden="false" name="add_Warm_2" vbProcedure="false"/>
    <definedName function="false" hidden="false" name="add_Warm_3" vbProcedure="false"/>
    <definedName function="false" hidden="false" name="add_Warm_4" vbProcedure="false"/>
    <definedName function="false" hidden="false" name="anscount" vbProcedure="false"/>
    <definedName function="false" hidden="false" name="apr_10" vbProcedure="false"/>
    <definedName function="false" hidden="false" name="apr_2" vbProcedure="false"/>
    <definedName function="false" hidden="false" name="apr_3" vbProcedure="false"/>
    <definedName function="false" hidden="false" name="apr_9" vbProcedure="false"/>
    <definedName function="false" hidden="false" name="checkCells_List05_1" vbProcedure="false"/>
    <definedName function="false" hidden="false" name="checkCells_List05_10" vbProcedure="false"/>
    <definedName function="false" hidden="false" name="checkCells_List05_11" vbProcedure="false"/>
    <definedName function="false" hidden="false" name="checkCells_List05_2" vbProcedure="false"/>
    <definedName function="false" hidden="false" name="checkCells_List05_3" vbProcedure="false"/>
    <definedName function="false" hidden="false" name="checkCells_List05_4" vbProcedure="false"/>
    <definedName function="false" hidden="false" name="checkCells_List05_9" vbProcedure="false"/>
    <definedName function="false" hidden="false" name="checkCell_List01" vbProcedure="false"/>
    <definedName function="false" hidden="false" name="checkCell_List02" vbProcedure="false"/>
    <definedName function="false" hidden="false" name="checkCell_List06_1" vbProcedure="false"/>
    <definedName function="false" hidden="false" name="checkCell_List06_10" vbProcedure="false"/>
    <definedName function="false" hidden="false" name="checkCell_List06_10_double_date" vbProcedure="false"/>
    <definedName function="false" hidden="false" name="checkCell_List06_10_plata1" vbProcedure="false"/>
    <definedName function="false" hidden="false" name="checkCell_List06_10_plata2" vbProcedure="false"/>
    <definedName function="false" hidden="false" name="checkCell_List06_10_unique" vbProcedure="false"/>
    <definedName function="false" hidden="false" name="checkCell_List06_1_double_date" vbProcedure="false"/>
    <definedName function="false" hidden="false" name="checkCell_List06_1_unique_t" vbProcedure="false"/>
    <definedName function="false" hidden="false" name="checkCell_List06_1_unique_t1" vbProcedure="false"/>
    <definedName function="false" hidden="false" name="checkCell_List06_2" vbProcedure="false"/>
    <definedName function="false" hidden="false" name="checkCell_List06_2_double_date" vbProcedure="false"/>
    <definedName function="false" hidden="false" name="checkCell_List06_2_unique_t" vbProcedure="false"/>
    <definedName function="false" hidden="false" name="checkCell_List06_2_unique_t1" vbProcedure="false"/>
    <definedName function="false" hidden="false" name="checkCell_List06_3" vbProcedure="false"/>
    <definedName function="false" hidden="false" name="checkCell_List06_3_double_date" vbProcedure="false"/>
    <definedName function="false" hidden="false" name="checkCell_List06_3_unique_t" vbProcedure="false"/>
    <definedName function="false" hidden="false" name="checkCell_List06_3_unique_t1" vbProcedure="false"/>
    <definedName function="false" hidden="false" name="checkCell_List06_4" vbProcedure="false"/>
    <definedName function="false" hidden="false" name="checkCell_List06_4_double_date" vbProcedure="false"/>
    <definedName function="false" hidden="false" name="checkCell_List06_4_unique_t" vbProcedure="false"/>
    <definedName function="false" hidden="false" name="checkCell_List06_4_unique_t1" vbProcedure="false"/>
    <definedName function="false" hidden="false" name="checkCell_List06_9" vbProcedure="false"/>
    <definedName function="false" hidden="false" name="checkCell_List06_9_double_date" vbProcedure="false"/>
    <definedName function="false" hidden="false" name="checkCell_List06_9_unique" vbProcedure="false"/>
    <definedName function="false" hidden="false" name="checkCell_List07" vbProcedure="false"/>
    <definedName function="false" hidden="false" name="checkCell_List11" vbProcedure="false"/>
    <definedName function="false" hidden="false" name="checkDEfCell_List01" vbProcedure="false"/>
    <definedName function="false" hidden="false" name="checkPeriodRange_List06_1" vbProcedure="false"/>
    <definedName function="false" hidden="false" name="checkPeriodRange_List06_10" vbProcedure="false"/>
    <definedName function="false" hidden="false" name="checkPeriodRange_List06_2" vbProcedure="false"/>
    <definedName function="false" hidden="false" name="checkPeriodRange_List06_3" vbProcedure="false"/>
    <definedName function="false" hidden="false" name="checkPeriodRange_List06_4" vbProcedure="false"/>
    <definedName function="false" hidden="false" name="checkPeriodRange_List06_5" vbProcedure="false"/>
    <definedName function="false" hidden="false" name="checkPeriodRange_List06_6" vbProcedure="false"/>
    <definedName function="false" hidden="false" name="checkPeriodRange_List06_7" vbProcedure="false"/>
    <definedName function="false" hidden="false" name="checkPeriodRange_List06_8" vbProcedure="false"/>
    <definedName function="false" hidden="false" name="checkPeriodRange_List06_9" vbProcedure="false"/>
    <definedName function="false" hidden="false" name="CHECK_LINK_RANGE_1" vbProcedure="false"/>
    <definedName function="false" hidden="false" name="chkGetUpdatesValue" vbProcedure="false"/>
    <definedName function="false" hidden="false" name="chkNoUpdatesValue" vbProcedure="false"/>
    <definedName function="false" hidden="false" name="code" vbProcedure="false"/>
    <definedName function="false" hidden="false" name="connection_flag" vbProcedure="false"/>
    <definedName function="false" hidden="false" name="CURRENT_DATE" vbProcedure="false"/>
    <definedName function="false" hidden="false" name="dataType" vbProcedure="false"/>
    <definedName function="false" hidden="false" name="data_List11" vbProcedure="false"/>
    <definedName function="false" hidden="false" name="DATA_URL" vbProcedure="false"/>
    <definedName function="false" hidden="false" name="dateCh" vbProcedure="false"/>
    <definedName function="false" hidden="false" name="dateChPeriod" vbProcedure="false"/>
    <definedName function="false" hidden="false" name="datePr" vbProcedure="false"/>
    <definedName function="false" hidden="false" name="datePr_ch" vbProcedure="false"/>
    <definedName function="false" hidden="false" name="default_val_4" vbProcedure="false"/>
    <definedName function="false" hidden="false" name="default_val_6" vbProcedure="false"/>
    <definedName function="false" hidden="false" name="DESCRIPTION_TERRITORY" vbProcedure="false"/>
    <definedName function="false" hidden="false" name="et_Comm" vbProcedure="false"/>
    <definedName function="false" hidden="false" name="et_Component_comp" vbProcedure="false"/>
    <definedName function="false" hidden="false" name="et_Component_comp_p" vbProcedure="false"/>
    <definedName function="false" hidden="false" name="et_DS_range" vbProcedure="false"/>
    <definedName function="false" hidden="false" name="et_List00_00" vbProcedure="false"/>
    <definedName function="false" hidden="false" name="et_List00_01" vbProcedure="false"/>
    <definedName function="false" hidden="false" name="et_List00_02" vbProcedure="false"/>
    <definedName function="false" hidden="false" name="et_List00_03" vbProcedure="false"/>
    <definedName function="false" hidden="false" name="et_List00_04" vbProcedure="false"/>
    <definedName function="false" hidden="false" name="et_List01_0" vbProcedure="false"/>
    <definedName function="false" hidden="false" name="et_List01_1" vbProcedure="false"/>
    <definedName function="false" hidden="false" name="et_List01_2" vbProcedure="false"/>
    <definedName function="false" hidden="false" name="et_List02" vbProcedure="false"/>
    <definedName function="false" hidden="false" name="et_List02_1" vbProcedure="false"/>
    <definedName function="false" hidden="false" name="et_List02_1_wd" vbProcedure="false"/>
    <definedName function="false" hidden="false" name="et_List02_2" vbProcedure="false"/>
    <definedName function="false" hidden="false" name="et_List02_2_wd" vbProcedure="false"/>
    <definedName function="false" hidden="false" name="et_List02_3" vbProcedure="false"/>
    <definedName function="false" hidden="false" name="et_List02_3_wd" vbProcedure="false"/>
    <definedName function="false" hidden="false" name="et_List02_4" vbProcedure="false"/>
    <definedName function="false" hidden="false" name="et_List02_4_wd" vbProcedure="false"/>
    <definedName function="false" hidden="false" name="et_List02_changeColor_1" vbProcedure="false"/>
    <definedName function="false" hidden="false" name="et_List02_changeColor_1_wd" vbProcedure="false"/>
    <definedName function="false" hidden="false" name="et_List02_changeColor_2" vbProcedure="false"/>
    <definedName function="false" hidden="false" name="et_List02_changeColor_2_wd" vbProcedure="false"/>
    <definedName function="false" hidden="false" name="et_List02_changeColor_3" vbProcedure="false"/>
    <definedName function="false" hidden="false" name="et_List02_changeColor_3_wd" vbProcedure="false"/>
    <definedName function="false" hidden="false" name="et_List02_wd" vbProcedure="false"/>
    <definedName function="false" hidden="false" name="et_List03" vbProcedure="false"/>
    <definedName function="false" hidden="false" name="et_List05_1" vbProcedure="false"/>
    <definedName function="false" hidden="false" name="et_List05_10_FormulaVD" vbProcedure="false"/>
    <definedName function="false" hidden="false" name="et_List05_11_FormulaVD" vbProcedure="false"/>
    <definedName function="false" hidden="false" name="et_List05_1_FormulaVD" vbProcedure="false"/>
    <definedName function="false" hidden="false" name="et_List05_2" vbProcedure="false"/>
    <definedName function="false" hidden="false" name="et_List05_2_FormulaVD" vbProcedure="false"/>
    <definedName function="false" hidden="false" name="et_List05_3" vbProcedure="false"/>
    <definedName function="false" hidden="false" name="et_List05_3_FormulaVD" vbProcedure="false"/>
    <definedName function="false" hidden="false" name="et_List05_4" vbProcedure="false"/>
    <definedName function="false" hidden="false" name="et_List05_4_FormulaVD" vbProcedure="false"/>
    <definedName function="false" hidden="false" name="et_List05_9_FormulaVD" vbProcedure="false"/>
    <definedName function="false" hidden="false" name="et_List05_FormulaVD" vbProcedure="false"/>
    <definedName function="false" hidden="false" name="et_List06" vbProcedure="false"/>
    <definedName function="false" hidden="false" name="et_List06_1" vbProcedure="false"/>
    <definedName function="false" hidden="false" name="et_List06_10_1" vbProcedure="false"/>
    <definedName function="false" hidden="false" name="et_List06_10_1_K" vbProcedure="false"/>
    <definedName function="false" hidden="false" name="et_List06_10_2" vbProcedure="false"/>
    <definedName function="false" hidden="false" name="et_List06_10_3" vbProcedure="false"/>
    <definedName function="false" hidden="false" name="et_List06_10_4" vbProcedure="false"/>
    <definedName function="false" hidden="false" name="et_List06_10_5" vbProcedure="false"/>
    <definedName function="false" hidden="false" name="et_List06_10_6" vbProcedure="false"/>
    <definedName function="false" hidden="false" name="et_List06_10_7" vbProcedure="false"/>
    <definedName function="false" hidden="false" name="et_List06_10_8" vbProcedure="false"/>
    <definedName function="false" hidden="false" name="et_List06_10_MC" vbProcedure="false"/>
    <definedName function="false" hidden="false" name="et_List06_10_MC2" vbProcedure="false"/>
    <definedName function="false" hidden="false" name="et_List06_10_MC3" vbProcedure="false"/>
    <definedName function="false" hidden="false" name="et_List06_10_MC4" vbProcedure="false"/>
    <definedName function="false" hidden="false" name="et_List06_10_Period" vbProcedure="false"/>
    <definedName function="false" hidden="false" name="et_List06_1_1" vbProcedure="false"/>
    <definedName function="false" hidden="false" name="et_List06_1_2" vbProcedure="false"/>
    <definedName function="false" hidden="false" name="et_List06_1_3" vbProcedure="false"/>
    <definedName function="false" hidden="false" name="et_List06_1_4" vbProcedure="false"/>
    <definedName function="false" hidden="false" name="et_List06_1_5" vbProcedure="false"/>
    <definedName function="false" hidden="false" name="et_List06_1_6" vbProcedure="false"/>
    <definedName function="false" hidden="false" name="et_List06_1_7" vbProcedure="false"/>
    <definedName function="false" hidden="false" name="et_List06_1_MC" vbProcedure="false"/>
    <definedName function="false" hidden="false" name="et_List06_1_MC2" vbProcedure="false"/>
    <definedName function="false" hidden="false" name="et_List06_1_MC3" vbProcedure="false"/>
    <definedName function="false" hidden="false" name="et_List06_1_Period" vbProcedure="false"/>
    <definedName function="false" hidden="false" name="et_List06_2" vbProcedure="false"/>
    <definedName function="false" hidden="false" name="et_List06_2_1" vbProcedure="false"/>
    <definedName function="false" hidden="false" name="et_List06_2_2" vbProcedure="false"/>
    <definedName function="false" hidden="false" name="et_List06_2_3" vbProcedure="false"/>
    <definedName function="false" hidden="false" name="et_List06_2_4" vbProcedure="false"/>
    <definedName function="false" hidden="false" name="et_List06_2_5" vbProcedure="false"/>
    <definedName function="false" hidden="false" name="et_List06_2_6" vbProcedure="false"/>
    <definedName function="false" hidden="false" name="et_List06_2_7" vbProcedure="false"/>
    <definedName function="false" hidden="false" name="et_List06_2_MC" vbProcedure="false"/>
    <definedName function="false" hidden="false" name="et_List06_2_MC2" vbProcedure="false"/>
    <definedName function="false" hidden="false" name="et_List06_2_MC3" vbProcedure="false"/>
    <definedName function="false" hidden="false" name="et_List06_2_Period" vbProcedure="false"/>
    <definedName function="false" hidden="false" name="et_List06_3" vbProcedure="false"/>
    <definedName function="false" hidden="false" name="et_List06_3_1" vbProcedure="false"/>
    <definedName function="false" hidden="false" name="et_List06_3_2" vbProcedure="false"/>
    <definedName function="false" hidden="false" name="et_List06_3_3" vbProcedure="false"/>
    <definedName function="false" hidden="false" name="et_List06_3_4" vbProcedure="false"/>
    <definedName function="false" hidden="false" name="et_List06_3_5" vbProcedure="false"/>
    <definedName function="false" hidden="false" name="et_List06_3_6" vbProcedure="false"/>
    <definedName function="false" hidden="false" name="et_List06_3_7" vbProcedure="false"/>
    <definedName function="false" hidden="false" name="et_List06_3_MC" vbProcedure="false"/>
    <definedName function="false" hidden="false" name="et_List06_3_MC2" vbProcedure="false"/>
    <definedName function="false" hidden="false" name="et_List06_3_MC3" vbProcedure="false"/>
    <definedName function="false" hidden="false" name="et_List06_3_Period" vbProcedure="false"/>
    <definedName function="false" hidden="false" name="et_List06_4" vbProcedure="false"/>
    <definedName function="false" hidden="false" name="et_List06_4_1" vbProcedure="false"/>
    <definedName function="false" hidden="false" name="et_List06_4_2" vbProcedure="false"/>
    <definedName function="false" hidden="false" name="et_List06_4_3" vbProcedure="false"/>
    <definedName function="false" hidden="false" name="et_List06_4_4" vbProcedure="false"/>
    <definedName function="false" hidden="false" name="et_List06_4_5" vbProcedure="false"/>
    <definedName function="false" hidden="false" name="et_List06_4_6" vbProcedure="false"/>
    <definedName function="false" hidden="false" name="et_List06_4_7" vbProcedure="false"/>
    <definedName function="false" hidden="false" name="et_List06_4_MC" vbProcedure="false"/>
    <definedName function="false" hidden="false" name="et_List06_4_MC2" vbProcedure="false"/>
    <definedName function="false" hidden="false" name="et_List06_4_MC3" vbProcedure="false"/>
    <definedName function="false" hidden="false" name="et_List06_4_Period" vbProcedure="false"/>
    <definedName function="false" hidden="false" name="et_List06_5" vbProcedure="false"/>
    <definedName function="false" hidden="false" name="et_List06_5_0" vbProcedure="false"/>
    <definedName function="false" hidden="false" name="et_List06_5_0_first" vbProcedure="false"/>
    <definedName function="false" hidden="false" name="et_List06_5_1" vbProcedure="false"/>
    <definedName function="false" hidden="false" name="et_List06_5_1_changeColor" vbProcedure="false"/>
    <definedName function="false" hidden="false" name="et_List06_5_1_delete" vbProcedure="false"/>
    <definedName function="false" hidden="false" name="et_List06_5_2" vbProcedure="false"/>
    <definedName function="false" hidden="false" name="et_List06_5_3" vbProcedure="false"/>
    <definedName function="false" hidden="false" name="et_List06_5_4" vbProcedure="false"/>
    <definedName function="false" hidden="false" name="et_List06_5_5" vbProcedure="false"/>
    <definedName function="false" hidden="false" name="et_List06_5_6" vbProcedure="false"/>
    <definedName function="false" hidden="false" name="et_List06_5_7" vbProcedure="false"/>
    <definedName function="false" hidden="false" name="et_List06_5_MC" vbProcedure="false"/>
    <definedName function="false" hidden="false" name="et_List06_5_MC2" vbProcedure="false"/>
    <definedName function="false" hidden="false" name="et_List06_5_MC3" vbProcedure="false"/>
    <definedName function="false" hidden="false" name="et_List06_5_Period" vbProcedure="false"/>
    <definedName function="false" hidden="false" name="et_List06_6" vbProcedure="false"/>
    <definedName function="false" hidden="false" name="et_List06_6_1" vbProcedure="false"/>
    <definedName function="false" hidden="false" name="et_List06_6_2" vbProcedure="false"/>
    <definedName function="false" hidden="false" name="et_List06_6_3" vbProcedure="false"/>
    <definedName function="false" hidden="false" name="et_List06_6_4" vbProcedure="false"/>
    <definedName function="false" hidden="false" name="et_List06_6_5" vbProcedure="false"/>
    <definedName function="false" hidden="false" name="et_List06_6_6" vbProcedure="false"/>
    <definedName function="false" hidden="false" name="et_List06_6_7" vbProcedure="false"/>
    <definedName function="false" hidden="false" name="et_List06_6_MC" vbProcedure="false"/>
    <definedName function="false" hidden="false" name="et_List06_6_MC2" vbProcedure="false"/>
    <definedName function="false" hidden="false" name="et_List06_6_MC3" vbProcedure="false"/>
    <definedName function="false" hidden="false" name="et_List06_6_Period" vbProcedure="false"/>
    <definedName function="false" hidden="false" name="et_List06_7" vbProcedure="false"/>
    <definedName function="false" hidden="false" name="et_List06_7_1" vbProcedure="false"/>
    <definedName function="false" hidden="false" name="et_List06_7_2" vbProcedure="false"/>
    <definedName function="false" hidden="false" name="et_List06_7_3" vbProcedure="false"/>
    <definedName function="false" hidden="false" name="et_List06_7_4" vbProcedure="false"/>
    <definedName function="false" hidden="false" name="et_List06_7_5" vbProcedure="false"/>
    <definedName function="false" hidden="false" name="et_List06_7_6" vbProcedure="false"/>
    <definedName function="false" hidden="false" name="et_List06_7_7" vbProcedure="false"/>
    <definedName function="false" hidden="false" name="et_List06_7_MC" vbProcedure="false"/>
    <definedName function="false" hidden="false" name="et_List06_7_MC2" vbProcedure="false"/>
    <definedName function="false" hidden="false" name="et_List06_7_MC3" vbProcedure="false"/>
    <definedName function="false" hidden="false" name="et_List06_7_Period" vbProcedure="false"/>
    <definedName function="false" hidden="false" name="et_List06_8" vbProcedure="false"/>
    <definedName function="false" hidden="false" name="et_List06_8_1" vbProcedure="false"/>
    <definedName function="false" hidden="false" name="et_List06_8_2" vbProcedure="false"/>
    <definedName function="false" hidden="false" name="et_List06_8_3" vbProcedure="false"/>
    <definedName function="false" hidden="false" name="et_List06_8_4" vbProcedure="false"/>
    <definedName function="false" hidden="false" name="et_List06_8_5" vbProcedure="false"/>
    <definedName function="false" hidden="false" name="et_List06_8_6" vbProcedure="false"/>
    <definedName function="false" hidden="false" name="et_List06_8_7" vbProcedure="false"/>
    <definedName function="false" hidden="false" name="et_List06_8_MC" vbProcedure="false"/>
    <definedName function="false" hidden="false" name="et_List06_8_MC2" vbProcedure="false"/>
    <definedName function="false" hidden="false" name="et_List06_8_MC3" vbProcedure="false"/>
    <definedName function="false" hidden="false" name="et_List06_8_Period" vbProcedure="false"/>
    <definedName function="false" hidden="false" name="et_List06_9_1" vbProcedure="false"/>
    <definedName function="false" hidden="false" name="et_List06_9_2" vbProcedure="false"/>
    <definedName function="false" hidden="false" name="et_List06_9_3" vbProcedure="false"/>
    <definedName function="false" hidden="false" name="et_List06_9_4" vbProcedure="false"/>
    <definedName function="false" hidden="false" name="et_List06_9_5" vbProcedure="false"/>
    <definedName function="false" hidden="false" name="et_List06_9_6" vbProcedure="false"/>
    <definedName function="false" hidden="false" name="et_List06_9_7" vbProcedure="false"/>
    <definedName function="false" hidden="false" name="et_List06_9_8" vbProcedure="false"/>
    <definedName function="false" hidden="false" name="et_List06_9_MC" vbProcedure="false"/>
    <definedName function="false" hidden="false" name="et_List06_9_MC2" vbProcedure="false"/>
    <definedName function="false" hidden="false" name="et_List06_9_MC3" vbProcedure="false"/>
    <definedName function="false" hidden="false" name="et_List06_9_MC4" vbProcedure="false"/>
    <definedName function="false" hidden="false" name="et_List06_9_Period" vbProcedure="false"/>
    <definedName function="false" hidden="false" name="et_List07" vbProcedure="false"/>
    <definedName function="false" hidden="false" name="et_List08" vbProcedure="false"/>
    <definedName function="false" hidden="false" name="et_List11_1" vbProcedure="false"/>
    <definedName function="false" hidden="false" name="et_List12_1" vbProcedure="false"/>
    <definedName function="false" hidden="false" name="et_List12_2" vbProcedure="false"/>
    <definedName function="false" hidden="false" name="et_List12_3" vbProcedure="false"/>
    <definedName function="false" hidden="false" name="et_List12_4" vbProcedure="false"/>
    <definedName function="false" hidden="false" name="et_OneRates_1" vbProcedure="false"/>
    <definedName function="false" hidden="false" name="et_OneRates_2" vbProcedure="false"/>
    <definedName function="false" hidden="false" name="et_OneRates_3" vbProcedure="false"/>
    <definedName function="false" hidden="false" name="et_OneRates_4" vbProcedure="false"/>
    <definedName function="false" hidden="false" name="et_OneRates_5" vbProcedure="false"/>
    <definedName function="false" hidden="false" name="et_OneRates_5_comp" vbProcedure="false"/>
    <definedName function="false" hidden="false" name="et_OneRates_5_comp_p" vbProcedure="false"/>
    <definedName function="false" hidden="false" name="et_OneRates_5_p" vbProcedure="false"/>
    <definedName function="false" hidden="false" name="et_OneRates_6" vbProcedure="false"/>
    <definedName function="false" hidden="false" name="et_OneRates_7" vbProcedure="false"/>
    <definedName function="false" hidden="false" name="et_pIns_List06_10_Period" vbProcedure="false"/>
    <definedName function="false" hidden="false" name="et_pIns_List06_1_Period" vbProcedure="false"/>
    <definedName function="false" hidden="false" name="et_pIns_List06_2_Period" vbProcedure="false"/>
    <definedName function="false" hidden="false" name="et_pIns_List06_3_Period" vbProcedure="false"/>
    <definedName function="false" hidden="false" name="et_pIns_List06_4_Period" vbProcedure="false"/>
    <definedName function="false" hidden="false" name="et_pIns_List06_5_Period" vbProcedure="false"/>
    <definedName function="false" hidden="false" name="et_pIns_List06_6_Period" vbProcedure="false"/>
    <definedName function="false" hidden="false" name="et_pIns_List06_7_Period" vbProcedure="false"/>
    <definedName function="false" hidden="false" name="et_pIns_List06_8_Period" vbProcedure="false"/>
    <definedName function="false" hidden="false" name="et_pIns_List06_9_Period" vbProcedure="false"/>
    <definedName function="false" hidden="false" name="et_PN_range" vbProcedure="false"/>
    <definedName function="false" hidden="false" name="et_TN_range" vbProcedure="false"/>
    <definedName function="false" hidden="false" name="et_TS_range" vbProcedure="false"/>
    <definedName function="false" hidden="false" name="et_TwoRates_1" vbProcedure="false"/>
    <definedName function="false" hidden="false" name="et_TwoRates_2" vbProcedure="false"/>
    <definedName function="false" hidden="false" name="et_TwoRates_3" vbProcedure="false"/>
    <definedName function="false" hidden="false" name="et_TwoRates_4" vbProcedure="false"/>
    <definedName function="false" hidden="false" name="et_TwoRates_5" vbProcedure="false"/>
    <definedName function="false" hidden="false" name="et_TwoRates_5_comp" vbProcedure="false"/>
    <definedName function="false" hidden="false" name="et_TwoRates_5_comp_p" vbProcedure="false"/>
    <definedName function="false" hidden="false" name="et_TwoRates_5_p" vbProcedure="false"/>
    <definedName function="false" hidden="false" name="et_TwoRates_6" vbProcedure="false"/>
    <definedName function="false" hidden="false" name="et_TwoRates_7" vbProcedure="false"/>
    <definedName function="false" hidden="false" name="fil" vbProcedure="false"/>
    <definedName function="false" hidden="false" name="fil_flag" vbProcedure="false"/>
    <definedName function="false" hidden="false" name="FirstLine" vbProcedure="false"/>
    <definedName function="false" hidden="false" name="flagMO" vbProcedure="false"/>
    <definedName function="false" hidden="false" name="flagST" vbProcedure="false"/>
    <definedName function="false" hidden="false" name="flagTwoTariff" vbProcedure="false"/>
    <definedName function="false" hidden="false" name="flagUsedTer_List01" vbProcedure="false"/>
    <definedName function="false" hidden="false" name="flag_publication" vbProcedure="false"/>
    <definedName function="false" hidden="false" name="group_rates" vbProcedure="false"/>
    <definedName function="false" hidden="false" name="header_1" vbProcedure="false"/>
    <definedName function="false" hidden="false" name="header_10" vbProcedure="false"/>
    <definedName function="false" hidden="false" name="header_2" vbProcedure="false"/>
    <definedName function="false" hidden="false" name="header_3" vbProcedure="false"/>
    <definedName function="false" hidden="false" name="header_4" vbProcedure="false"/>
    <definedName function="false" hidden="false" name="header_9" vbProcedure="false"/>
    <definedName function="false" hidden="false" name="hlApr" vbProcedure="false"/>
    <definedName function="false" hidden="false" name="IDtariff_List05_1" vbProcedure="false"/>
    <definedName function="false" hidden="false" name="IDtariff_List05_10" vbProcedure="false"/>
    <definedName function="false" hidden="false" name="IDtariff_List05_11" vbProcedure="false"/>
    <definedName function="false" hidden="false" name="IDtariff_List05_2" vbProcedure="false"/>
    <definedName function="false" hidden="false" name="IDtariff_List05_3" vbProcedure="false"/>
    <definedName function="false" hidden="false" name="IDtariff_List05_4" vbProcedure="false"/>
    <definedName function="false" hidden="false" name="IDtariff_List05_9" vbProcedure="false"/>
    <definedName function="false" hidden="false" name="id_rates" vbProcedure="false"/>
    <definedName function="false" hidden="false" name="Info_Diff" vbProcedure="false"/>
    <definedName function="false" hidden="false" name="Info_Diff1" vbProcedure="false"/>
    <definedName function="false" hidden="false" name="Info_FilFlag" vbProcedure="false"/>
    <definedName function="false" hidden="false" name="Info_ForMOInListMO" vbProcedure="false"/>
    <definedName function="false" hidden="false" name="Info_ForMRInListMO" vbProcedure="false"/>
    <definedName function="false" hidden="false" name="Info_ForSKIInListMO" vbProcedure="false"/>
    <definedName function="false" hidden="false" name="Info_ForSKINumberInListMO" vbProcedure="false"/>
    <definedName function="false" hidden="false" name="Info_NoteStandarts" vbProcedure="false"/>
    <definedName function="false" hidden="false" name="Info_NoUpdates" vbProcedure="false"/>
    <definedName function="false" hidden="false" name="Info_PeriodInTitle" vbProcedure="false"/>
    <definedName function="false" hidden="false" name="Info_PrDiff" vbProcedure="false"/>
    <definedName function="false" hidden="false" name="Info_PublicationNotDisclosed" vbProcedure="false"/>
    <definedName function="false" hidden="false" name="Info_PublicationPdf" vbProcedure="false"/>
    <definedName function="false" hidden="false" name="Info_PublicationWeb" vbProcedure="false"/>
    <definedName function="false" hidden="false" name="Info_TarName" vbProcedure="false"/>
    <definedName function="false" hidden="false" name="Info_TerExcludeHelp_1" vbProcedure="false"/>
    <definedName function="false" hidden="false" name="Info_TerExcludeHelp_2" vbProcedure="false"/>
    <definedName function="false" hidden="false" name="Info_TitleFil" vbProcedure="false"/>
    <definedName function="false" hidden="false" name="Info_TitleFlagCrossSubsidization" vbProcedure="false"/>
    <definedName function="false" hidden="false" name="Info_TitleFlagIstPubl" vbProcedure="false"/>
    <definedName function="false" hidden="false" name="Info_TitleFlagTwoPartTariff" vbProcedure="false"/>
    <definedName function="false" hidden="false" name="Info_TitleGroupRates" vbProcedure="false"/>
    <definedName function="false" hidden="false" name="Info_TitleKindPublication" vbProcedure="false"/>
    <definedName function="false" hidden="false" name="Info_TitleKindsOfGoods" vbProcedure="false"/>
    <definedName function="false" hidden="false" name="Info_TitlePublication" vbProcedure="false"/>
    <definedName function="false" hidden="false" name="Info_TitleType" vbProcedure="false"/>
    <definedName function="false" hidden="false" name="Info_T_Podkl" vbProcedure="false"/>
    <definedName function="false" hidden="false" name="inn" vbProcedure="false"/>
    <definedName function="false" hidden="false" name="Instr_1" vbProcedure="false"/>
    <definedName function="false" hidden="false" name="Instr_2" vbProcedure="false"/>
    <definedName function="false" hidden="false" name="Instr_3" vbProcedure="false"/>
    <definedName function="false" hidden="false" name="Instr_4" vbProcedure="false"/>
    <definedName function="false" hidden="false" name="Instr_5" vbProcedure="false"/>
    <definedName function="false" hidden="false" name="Instr_6" vbProcedure="false"/>
    <definedName function="false" hidden="false" name="Instr_7" vbProcedure="false"/>
    <definedName function="false" hidden="false" name="Instr_8" vbProcedure="false"/>
    <definedName function="false" hidden="false" name="instr_hyp1" vbProcedure="false"/>
    <definedName function="false" hidden="false" name="instr_hyp2" vbProcedure="false"/>
    <definedName function="false" hidden="false" name="instr_hyp3" vbProcedure="false"/>
    <definedName function="false" hidden="false" name="isComponent" vbProcedure="false"/>
    <definedName function="false" hidden="false" name="isDiff" vbProcedure="false"/>
    <definedName function="false" hidden="false" name="isSellers" vbProcedure="false"/>
    <definedName function="false" hidden="false" name="IstPub" vbProcedure="false"/>
    <definedName function="false" hidden="false" name="IstPub_ch" vbProcedure="false"/>
    <definedName function="false" hidden="false" name="kind_group_rates" vbProcedure="false"/>
    <definedName function="false" hidden="false" name="kind_group_rates_load" vbProcedure="false"/>
    <definedName function="false" hidden="false" name="kind_group_rates_load_filter" vbProcedure="false"/>
    <definedName function="false" hidden="false" name="kind_of_activity" vbProcedure="false"/>
    <definedName function="false" hidden="false" name="kind_of_activity_WARM" vbProcedure="false"/>
    <definedName function="false" hidden="false" name="kind_of_cons" vbProcedure="false"/>
    <definedName function="false" hidden="false" name="kind_of_control_method" vbProcedure="false"/>
    <definedName function="false" hidden="false" name="kind_of_control_method_filter" vbProcedure="false"/>
    <definedName function="false" hidden="false" name="kind_of_data_type" vbProcedure="false"/>
    <definedName function="false" hidden="false" name="kind_of_diameters" vbProcedure="false"/>
    <definedName function="false" hidden="false" name="kind_of_diameters2" vbProcedure="false"/>
    <definedName function="false" hidden="false" name="kind_of_diff" vbProcedure="false"/>
    <definedName function="false" hidden="false" name="kind_of_forms" vbProcedure="false"/>
    <definedName function="false" hidden="false" name="kind_of_fuel" vbProcedure="false"/>
    <definedName function="false" hidden="false" name="kind_of_heat_transfer" vbProcedure="false"/>
    <definedName function="false" hidden="false" name="kind_of_heat_transfer2" vbProcedure="false"/>
    <definedName function="false" hidden="false" name="kind_of_heat_transfer3" vbProcedure="false"/>
    <definedName function="false" hidden="false" name="kind_of_load" vbProcedure="false"/>
    <definedName function="false" hidden="false" name="kind_of_load2" vbProcedure="false"/>
    <definedName function="false" hidden="false" name="kind_of_load3" vbProcedure="false"/>
    <definedName function="false" hidden="false" name="kind_of_load4" vbProcedure="false"/>
    <definedName function="false" hidden="false" name="kind_of_nameforms" vbProcedure="false"/>
    <definedName function="false" hidden="false" name="kind_of_NDS" vbProcedure="false"/>
    <definedName function="false" hidden="false" name="kind_of_NDS_tariff" vbProcedure="false"/>
    <definedName function="false" hidden="false" name="kind_of_NDS_tariff_people" vbProcedure="false"/>
    <definedName function="false" hidden="false" name="kind_of_nets" vbProcedure="false"/>
    <definedName function="false" hidden="false" name="kind_of_publication" vbProcedure="false"/>
    <definedName function="false" hidden="false" name="kind_of_scheme_in" vbProcedure="false"/>
    <definedName function="false" hidden="false" name="kind_of_scheme_in2" vbProcedure="false"/>
    <definedName function="false" hidden="false" name="kind_of_tariff_unit" vbProcedure="false"/>
    <definedName function="false" hidden="false" name="kind_of_unit" vbProcedure="false"/>
    <definedName function="false" hidden="false" name="kind_of_zak" vbProcedure="false"/>
    <definedName function="false" hidden="false" name="kpp" vbProcedure="false"/>
    <definedName function="false" hidden="false" name="LINK_RANGE" vbProcedure="false"/>
    <definedName function="false" hidden="false" name="List01_CheckC" vbProcedure="false"/>
    <definedName function="false" hidden="false" name="List01_NameCol" vbProcedure="false"/>
    <definedName function="false" hidden="false" name="List01_REESTR_MO" vbProcedure="false"/>
    <definedName function="false" hidden="false" name="List03_Date_1" vbProcedure="false"/>
    <definedName function="false" hidden="false" name="List03_GroundMaterials_1" vbProcedure="false"/>
    <definedName function="false" hidden="false" name="List03_NameForms" vbProcedure="false"/>
    <definedName function="false" hidden="false" name="List03_NameForms_Copy" vbProcedure="false"/>
    <definedName function="false" hidden="false" name="List03_note" vbProcedure="false"/>
    <definedName function="false" hidden="false" name="List03_NumForms" vbProcedure="false"/>
    <definedName function="false" hidden="false" name="List03_NumForms_Copy" vbProcedure="false"/>
    <definedName function="false" hidden="false" name="List06_10_DP" vbProcedure="false"/>
    <definedName function="false" hidden="false" name="List06_10_flagDS" vbProcedure="false"/>
    <definedName function="false" hidden="false" name="List06_10_flagTN" vbProcedure="false"/>
    <definedName function="false" hidden="false" name="List06_10_flagTS" vbProcedure="false"/>
    <definedName function="false" hidden="false" name="List06_10_MC2" vbProcedure="false"/>
    <definedName function="false" hidden="false" name="List06_10_note" vbProcedure="false"/>
    <definedName function="false" hidden="false" name="List06_10_Period" vbProcedure="false"/>
    <definedName function="false" hidden="false" name="List06_10_pl" vbProcedure="false"/>
    <definedName function="false" hidden="false" name="List06_10_region" vbProcedure="false"/>
    <definedName function="false" hidden="false" name="List06_1_DP" vbProcedure="false"/>
    <definedName function="false" hidden="false" name="List06_1_MC" vbProcedure="false"/>
    <definedName function="false" hidden="false" name="List06_1_MC2" vbProcedure="false"/>
    <definedName function="false" hidden="false" name="List06_1_note" vbProcedure="false"/>
    <definedName function="false" hidden="false" name="List06_1_Period" vbProcedure="false"/>
    <definedName function="false" hidden="false" name="List06_2_DP" vbProcedure="false"/>
    <definedName function="false" hidden="false" name="List06_2_MC" vbProcedure="false"/>
    <definedName function="false" hidden="false" name="List06_2_MC2" vbProcedure="false"/>
    <definedName function="false" hidden="false" name="List06_2_note" vbProcedure="false"/>
    <definedName function="false" hidden="false" name="List06_2_Period" vbProcedure="false"/>
    <definedName function="false" hidden="false" name="List06_3_DP" vbProcedure="false"/>
    <definedName function="false" hidden="false" name="List06_3_MC" vbProcedure="false"/>
    <definedName function="false" hidden="false" name="List06_3_MC2" vbProcedure="false"/>
    <definedName function="false" hidden="false" name="List06_3_note" vbProcedure="false"/>
    <definedName function="false" hidden="false" name="List06_3_Period" vbProcedure="false"/>
    <definedName function="false" hidden="false" name="List06_4_DP" vbProcedure="false"/>
    <definedName function="false" hidden="false" name="List06_4_MC2" vbProcedure="false"/>
    <definedName function="false" hidden="false" name="List06_4_note" vbProcedure="false"/>
    <definedName function="false" hidden="false" name="List06_4_Period" vbProcedure="false"/>
    <definedName function="false" hidden="false" name="List06_9_DP" vbProcedure="false"/>
    <definedName function="false" hidden="false" name="List06_9_flagDS" vbProcedure="false"/>
    <definedName function="false" hidden="false" name="List06_9_flagPN" vbProcedure="false"/>
    <definedName function="false" hidden="false" name="List06_9_flagTN" vbProcedure="false"/>
    <definedName function="false" hidden="false" name="List06_9_flagTS" vbProcedure="false"/>
    <definedName function="false" hidden="false" name="List06_9_MC2" vbProcedure="false"/>
    <definedName function="false" hidden="false" name="List06_9_note" vbProcedure="false"/>
    <definedName function="false" hidden="false" name="List06_9_Period" vbProcedure="false"/>
    <definedName function="false" hidden="false" name="List06_9_pl" vbProcedure="false"/>
    <definedName function="false" hidden="false" name="List06_9_region" vbProcedure="false"/>
    <definedName function="false" hidden="false" name="List11_GroundMaterials_1" vbProcedure="false"/>
    <definedName function="false" hidden="false" name="List11_note" vbProcedure="false"/>
    <definedName function="false" hidden="false" name="List12_Date" vbProcedure="false"/>
    <definedName function="false" hidden="false" name="List12_GroundMaterials_1" vbProcedure="false"/>
    <definedName function="false" hidden="false" name="List12_note" vbProcedure="false"/>
    <definedName function="false" hidden="false" name="ListForms" vbProcedure="false"/>
    <definedName function="false" hidden="false" name="List_H" vbProcedure="false"/>
    <definedName function="false" hidden="false" name="List_M" vbProcedure="false"/>
    <definedName function="false" hidden="false" name="LIST_MR_MO_OKTMO" vbProcedure="false"/>
    <definedName function="false" hidden="false" name="LIST_MR_MO_OKTMO_FILTER" vbProcedure="false"/>
    <definedName function="false" hidden="false" name="logical" vbProcedure="false"/>
    <definedName function="false" hidden="false" name="MODesc" vbProcedure="false"/>
    <definedName function="false" hidden="false" name="MONTH" vbProcedure="false"/>
    <definedName function="false" hidden="false" name="mo_List01" vbProcedure="false"/>
    <definedName function="false" hidden="false" name="mrCopy_List01" vbProcedure="false"/>
    <definedName function="false" hidden="false" name="mrmoCopy_List01" vbProcedure="false"/>
    <definedName function="false" hidden="false" name="mr_List01" vbProcedure="false"/>
    <definedName function="false" hidden="false" name="nalog" vbProcedure="false"/>
    <definedName function="false" hidden="false" name="nameApr" vbProcedure="false"/>
    <definedName function="false" hidden="false" name="NameOrPr" vbProcedure="false"/>
    <definedName function="false" hidden="false" name="NameOrPr_ch" vbProcedure="false"/>
    <definedName function="false" hidden="false" name="name_rates" vbProcedure="false"/>
    <definedName function="false" hidden="false" name="name_rates_4" vbProcedure="false"/>
    <definedName function="false" hidden="false" name="name_rates_4_filter" vbProcedure="false"/>
    <definedName function="false" hidden="false" name="name_rates_8" vbProcedure="false"/>
    <definedName function="false" hidden="false" name="name_rates_8_filter" vbProcedure="false"/>
    <definedName function="false" hidden="false" name="numberPr" vbProcedure="false"/>
    <definedName function="false" hidden="false" name="numberPr_ch" vbProcedure="false"/>
    <definedName function="false" hidden="false" name="OneRates_1" vbProcedure="false"/>
    <definedName function="false" hidden="false" name="OneRates_2" vbProcedure="false"/>
    <definedName function="false" hidden="false" name="OneRates_3" vbProcedure="false"/>
    <definedName function="false" hidden="false" name="OneRates_4" vbProcedure="false"/>
    <definedName function="false" hidden="false" name="org" vbProcedure="false"/>
    <definedName function="false" hidden="false" name="Org_Address" vbProcedure="false"/>
    <definedName function="false" hidden="false" name="ORG_END_DATE" vbProcedure="false"/>
    <definedName function="false" hidden="false" name="Org_main" vbProcedure="false"/>
    <definedName function="false" hidden="false" name="ORG_START_DATE" vbProcedure="false"/>
    <definedName function="false" hidden="false" name="otv_lico_name" vbProcedure="false"/>
    <definedName function="false" hidden="false" name="P10_T1_Protect" vbProcedure="false"/>
    <definedName function="false" hidden="false" name="P11_T1_Protect" vbProcedure="false"/>
    <definedName function="false" hidden="false" name="P12_T1_Protect" vbProcedure="false"/>
    <definedName function="false" hidden="false" name="P13_T1_Protect" vbProcedure="false"/>
    <definedName function="false" hidden="false" name="P14_T1_Protect" vbProcedure="false"/>
    <definedName function="false" hidden="false" name="P19_T1_Protect" vbProcedure="false"/>
    <definedName function="false" hidden="false" name="P19_T2_Protect" vbProcedure="false"/>
    <definedName function="false" hidden="false" name="P3_PROT_22" vbProcedure="false"/>
    <definedName function="false" hidden="false" name="P4_PROT_22" vbProcedure="false"/>
    <definedName function="false" hidden="false" name="P5_PROT_22" vbProcedure="false"/>
    <definedName function="false" hidden="false" name="P5_T1_Protect" vbProcedure="false"/>
    <definedName function="false" hidden="false" name="P6_T1_Protect" vbProcedure="false"/>
    <definedName function="false" hidden="false" name="P7_T1_Protect" vbProcedure="false"/>
    <definedName function="false" hidden="false" name="P8_T1_Protect" vbProcedure="false"/>
    <definedName function="false" hidden="false" name="P9_T1_Protect" vbProcedure="false"/>
    <definedName function="false" hidden="false" name="pCng_List11_1" vbProcedure="false"/>
    <definedName function="false" hidden="false" name="pCng_List11_2" vbProcedure="false"/>
    <definedName function="false" hidden="false" name="pCng_List12_1" vbProcedure="false"/>
    <definedName function="false" hidden="false" name="pCng_List12_2" vbProcedure="false"/>
    <definedName function="false" hidden="false" name="pCng_List12_6" vbProcedure="false"/>
    <definedName function="false" hidden="false" name="pDbl_List12_5" vbProcedure="false"/>
    <definedName function="false" hidden="false" name="pDbl_List12_5_copy" vbProcedure="false"/>
    <definedName function="false" hidden="false" name="pDbl_List12_5_copy2" vbProcedure="false"/>
    <definedName function="false" hidden="false" name="pDel_Comm" vbProcedure="false"/>
    <definedName function="false" hidden="false" name="pDel_List01_0" vbProcedure="false"/>
    <definedName function="false" hidden="false" name="pDel_List01_1" vbProcedure="false"/>
    <definedName function="false" hidden="false" name="pDel_List01_2" vbProcedure="false"/>
    <definedName function="false" hidden="false" name="pDel_List02" vbProcedure="false"/>
    <definedName function="false" hidden="false" name="pDel_List02_1" vbProcedure="false"/>
    <definedName function="false" hidden="false" name="pDel_List02_2" vbProcedure="false"/>
    <definedName function="false" hidden="false" name="pDel_List02_3" vbProcedure="false"/>
    <definedName function="false" hidden="false" name="pDel_List03" vbProcedure="false"/>
    <definedName function="false" hidden="false" name="pDel_List06_10_3" vbProcedure="false"/>
    <definedName function="false" hidden="false" name="pDel_List06_10_4" vbProcedure="false"/>
    <definedName function="false" hidden="false" name="pDel_List06_10_5" vbProcedure="false"/>
    <definedName function="false" hidden="false" name="pDel_List06_10_6" vbProcedure="false"/>
    <definedName function="false" hidden="false" name="pDel_List06_10_7" vbProcedure="false"/>
    <definedName function="false" hidden="false" name="pDel_List06_1_1" vbProcedure="false"/>
    <definedName function="false" hidden="false" name="pDel_List06_2_1" vbProcedure="false"/>
    <definedName function="false" hidden="false" name="pDel_List06_3_1" vbProcedure="false"/>
    <definedName function="false" hidden="false" name="pDel_List06_4_1" vbProcedure="false"/>
    <definedName function="false" hidden="false" name="pDel_List06_9_3" vbProcedure="false"/>
    <definedName function="false" hidden="false" name="pDel_List06_9_4" vbProcedure="false"/>
    <definedName function="false" hidden="false" name="pDel_List06_9_5" vbProcedure="false"/>
    <definedName function="false" hidden="false" name="pDel_List06_9_6" vbProcedure="false"/>
    <definedName function="false" hidden="false" name="pDel_List06_9_7" vbProcedure="false"/>
    <definedName function="false" hidden="false" name="pDel_List07" vbProcedure="false"/>
    <definedName function="false" hidden="false" name="pDel_List11_1" vbProcedure="false"/>
    <definedName function="false" hidden="false" name="pDel_List11_2" vbProcedure="false"/>
    <definedName function="false" hidden="false" name="pDel_List12_1" vbProcedure="false"/>
    <definedName function="false" hidden="false" name="pDel_List12_2" vbProcedure="false"/>
    <definedName function="false" hidden="false" name="pDel_List12_3" vbProcedure="false"/>
    <definedName function="false" hidden="false" name="pDel_List12_4" vbProcedure="false"/>
    <definedName function="false" hidden="false" name="pDel_List12_5" vbProcedure="false"/>
    <definedName function="false" hidden="false" name="pDel_List12_6" vbProcedure="false"/>
    <definedName function="false" hidden="false" name="periodEnd" vbProcedure="false"/>
    <definedName function="false" hidden="false" name="periodStart" vbProcedure="false"/>
    <definedName function="false" hidden="false" name="pIns_Comm" vbProcedure="false"/>
    <definedName function="false" hidden="false" name="pIns_List01_0" vbProcedure="false"/>
    <definedName function="false" hidden="false" name="pIns_List02" vbProcedure="false"/>
    <definedName function="false" hidden="false" name="pIns_List03" vbProcedure="false"/>
    <definedName function="false" hidden="false" name="pIns_List06_10_Period" vbProcedure="false"/>
    <definedName function="false" hidden="false" name="pIns_List06_1_Period" vbProcedure="false"/>
    <definedName function="false" hidden="false" name="pIns_List06_2_Period" vbProcedure="false"/>
    <definedName function="false" hidden="false" name="pIns_List06_3_Period" vbProcedure="false"/>
    <definedName function="false" hidden="false" name="pIns_List06_4_Period" vbProcedure="false"/>
    <definedName function="false" hidden="false" name="pIns_List06_9_Period" vbProcedure="false"/>
    <definedName function="false" hidden="false" name="pIns_List07" vbProcedure="false"/>
    <definedName function="false" hidden="false" name="pIns_List11_1" vbProcedure="false"/>
    <definedName function="false" hidden="false" name="pIns_List11_2" vbProcedure="false"/>
    <definedName function="false" hidden="false" name="pIns_List12_1" vbProcedure="false"/>
    <definedName function="false" hidden="false" name="pIns_List12_2" vbProcedure="false"/>
    <definedName function="false" hidden="false" name="pIns_List12_3" vbProcedure="false"/>
    <definedName function="false" hidden="false" name="pIns_List12_4" vbProcedure="false"/>
    <definedName function="false" hidden="false" name="pIns_List12_5" vbProcedure="false"/>
    <definedName function="false" hidden="false" name="pIns_List12_6" vbProcedure="false"/>
    <definedName function="false" hidden="false" name="PROT_22" vbProcedure="false"/>
    <definedName function="false" hidden="false" name="pVDel_List06_1" vbProcedure="false"/>
    <definedName function="false" hidden="false" name="pVDel_List06_10" vbProcedure="false"/>
    <definedName function="false" hidden="false" name="pVDel_List06_2" vbProcedure="false"/>
    <definedName function="false" hidden="false" name="pVDel_List06_3" vbProcedure="false"/>
    <definedName function="false" hidden="false" name="pVDel_List06_4" vbProcedure="false"/>
    <definedName function="false" hidden="false" name="pVDel_List06_9" vbProcedure="false"/>
    <definedName function="false" hidden="false" name="QUARTER" vbProcedure="false"/>
    <definedName function="false" hidden="false" name="REESTR_LINK_RANGE" vbProcedure="false"/>
    <definedName function="false" hidden="false" name="REESTR_ORG_RANGE" vbProcedure="false"/>
    <definedName function="false" hidden="false" name="REESTR_VED_RANGE" vbProcedure="false"/>
    <definedName function="false" hidden="false" name="REESTR_VT_RANGE" vbProcedure="false"/>
    <definedName function="false" hidden="false" name="RegExc_clear_1" vbProcedure="false"/>
    <definedName function="false" hidden="false" name="RegExc_Clear_2" vbProcedure="false"/>
    <definedName function="false" hidden="false" name="REGION" vbProcedure="false"/>
    <definedName function="false" hidden="false" name="region_name" vbProcedure="false"/>
    <definedName function="false" hidden="false" name="RegulatoryPeriod" vbProcedure="false"/>
    <definedName function="false" hidden="false" name="SAPBEXrevision" vbProcedure="false"/>
    <definedName function="false" hidden="false" name="SAPBEXsysID" vbProcedure="false"/>
    <definedName function="false" hidden="false" name="SAPBEXwbID" vbProcedure="false"/>
    <definedName function="false" hidden="false" name="SKI_number" vbProcedure="false"/>
    <definedName function="false" hidden="false" name="tariffDesc" vbProcedure="false"/>
    <definedName function="false" hidden="false" name="TECH_ORG_ID" vbProcedure="false"/>
    <definedName function="false" hidden="false" name="terCopy_List01" vbProcedure="false"/>
    <definedName function="false" hidden="false" name="ter_List01" vbProcedure="false"/>
    <definedName function="false" hidden="false" name="TitlePr_ch" vbProcedure="false"/>
    <definedName function="false" hidden="false" name="TwoRates_1" vbProcedure="false"/>
    <definedName function="false" hidden="false" name="TwoRates_2" vbProcedure="false"/>
    <definedName function="false" hidden="false" name="TwoRates_3" vbProcedure="false"/>
    <definedName function="false" hidden="false" name="TwoRates_4" vbProcedure="false"/>
    <definedName function="false" hidden="false" name="UpdStatus" vbProcedure="false"/>
    <definedName function="false" hidden="false" name="VDET_END_DATE" vbProcedure="false"/>
    <definedName function="false" hidden="false" name="VDET_START_DATE" vbProcedure="false"/>
    <definedName function="false" hidden="false" name="version" vbProcedure="false"/>
    <definedName function="false" hidden="false" name="VidTopl" vbProcedure="false"/>
    <definedName function="false" hidden="false" name="VidTopl_2" vbProcedure="false"/>
    <definedName function="false" hidden="false" name="VidTopl_3" vbProcedure="false"/>
    <definedName function="false" hidden="false" name="vid_teplnos_1" vbProcedure="false"/>
    <definedName function="false" hidden="false" name="vid_teplnos_10" vbProcedure="false"/>
    <definedName function="false" hidden="false" name="vid_teplnos_11" vbProcedure="false"/>
    <definedName function="false" hidden="false" name="vid_teplnos_12" vbProcedure="false"/>
    <definedName function="false" hidden="false" name="vid_teplnos_2" vbProcedure="false"/>
    <definedName function="false" hidden="false" name="vid_teplnos_3" vbProcedure="false"/>
    <definedName function="false" hidden="false" name="vid_teplnos_6" vbProcedure="false"/>
    <definedName function="false" hidden="false" name="vid_teplnos_7" vbProcedure="false"/>
    <definedName function="false" hidden="false" name="vid_teplnos_8" vbProcedure="false"/>
    <definedName function="false" hidden="false" name="vid_teplnos_9" vbProcedure="false"/>
    <definedName function="false" hidden="false" name="warmNote" vbProcedure="false"/>
    <definedName function="false" hidden="false" name="year_list" vbProcedure="false"/>
    <definedName function="false" hidden="false" name="year_list1" vbProcedure="false"/>
    <definedName function="false" hidden="false" name="_xlfn.IFERROR" vbProcedure="false"/>
    <definedName function="false" hidden="false" localSheetId="25" name="_xlnm._FilterDatabase" vbProcedure="false"/>
    <definedName function="true" hidden="false" name="Instruction.BlockClick" vbProcedure="true"/>
    <definedName function="true" hidden="false" name="Instruction.cmdGetUpdate_Click" vbProcedure="true"/>
    <definedName function="true" hidden="false" name="Instruction.cmdStart_Click" vbProcedure="true"/>
    <definedName function="true" hidden="false" name="modUpdTemplLogger.Clear" vbProcedure="true"/>
    <definedName function="true" hidden="false" name="modfrmDateChoose.CalendarShow" vbProcedure="true"/>
    <definedName function="true" hidden="false" name="modInfo.MainSheetHelp" vbProcedure="true"/>
    <definedName function="true" hidden="false" name="modList00.CreatePrintedForm" vbProcedure="true"/>
    <definedName function="true" hidden="false" name="modList00.cmdOrganizationChoice_Click_Handler" vbProcedure="true"/>
    <definedName function="true" hidden="false" name="modThisWorkbook.Freeze_Panes" vbProcedure="true"/>
    <definedName function="true" hidden="false" name="modList02.cmdDoIt_Click_Handler" vbProcedure="true"/>
  </definedName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<sst xmlns="http://schemas.openxmlformats.org/spreadsheetml/2006/main" count="6233" uniqueCount="3166">
  <si>
    <t xml:space="preserve"> (требуется обновление)</t>
  </si>
  <si>
    <t xml:space="preserve">Показатели, подлежащие раскрытию в сфере холодного водоснабжения (цены и тарифы)</t>
  </si>
  <si>
    <t xml:space="preserve"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</si>
  <si>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</si>
  <si>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</si>
  <si>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</si>
  <si>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</si>
  <si>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по двойному клику</t>
  </si>
  <si>
    <t xml:space="preserve"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</si>
  <si>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</si>
  <si>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 xml:space="preserve">Обратиться за помощью в службу технической поддержки</t>
  </si>
  <si>
    <t xml:space="preserve">Инструкция по загрузке сопроводительных материалов</t>
  </si>
  <si>
    <t xml:space="preserve">Инструкция по работе с отчетной формой</t>
  </si>
  <si>
    <t xml:space="preserve"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</si>
  <si>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 xml:space="preserve">проверять доступные обновления (рекомендуется)</t>
  </si>
  <si>
    <t xml:space="preserve">y</t>
  </si>
  <si>
    <t xml:space="preserve">никогда не проверять наличие обновлений (не рекомендуется)</t>
  </si>
  <si>
    <t xml:space="preserve">Дата/Время</t>
  </si>
  <si>
    <t xml:space="preserve">Сообщение</t>
  </si>
  <si>
    <t xml:space="preserve">Статус</t>
  </si>
  <si>
    <t xml:space="preserve">Проверка доступных обновлений...</t>
  </si>
  <si>
    <t xml:space="preserve">Информация</t>
  </si>
  <si>
    <t xml:space="preserve">Доступно обновление до версии 1.0.2</t>
  </si>
  <si>
    <t xml:space="preserve"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2.11' для организаций, которые не осуществляют подключение к централизованной системе.</t>
  </si>
  <si>
    <t xml:space="preserve">Размер файла обновления: 344064 байт</t>
  </si>
  <si>
    <t xml:space="preserve">Подготовка к обновлению...</t>
  </si>
  <si>
    <t xml:space="preserve">Сохранение файла резервной копии: C:\Users\Хамраева\Desktop\ЕИАС_Новое\+27.03.2020_FAS.JKH.OPEN.INFO.PRICE.HVS_ЕГВ разв Алекс\+++FAS.JKH.OPEN.INFO.PRICE.HVS.BKP..xlsb</t>
  </si>
  <si>
    <t xml:space="preserve">Резервная копия создана: C:\Users\Хамраева\Desktop\ЕИАС_Новое\+27.03.2020_FAS.JKH.OPEN.INFO.PRICE.HVS_ЕГВ разв Алекс\+++FAS.JKH.OPEN.INFO.PRICE.HVS.BKP..xlsb</t>
  </si>
  <si>
    <t xml:space="preserve">Создание книги для установки обновлений...</t>
  </si>
  <si>
    <t xml:space="preserve">Файл обновления загружен: C:\Users\Хамраева\Desktop\ЕИАС_Новое\+27.03.2020_FAS.JKH.OPEN.INFO.PRICE.HVS_ЕГВ разв Алекс\UPDATE.FAS.JKH.OPEN.INFO.PRICE.HVS.TO.1.0.2.84.xls</t>
  </si>
  <si>
    <t xml:space="preserve">Обновление завершилось удачно! Шаблон FAS.JKH.OPEN.INFO.PRICE.HVS.xlsb сохранен под именем 'FAS.JKH.OPEN.INFO.PRICE.HVS(v1.0.2).xlsb'</t>
  </si>
  <si>
    <t xml:space="preserve">Нет доступных обновлений для отчёта с кодом FAS.JKH.OPEN.INFO.PRICE.HVS!</t>
  </si>
  <si>
    <t xml:space="preserve">Субъект РФ</t>
  </si>
  <si>
    <t xml:space="preserve">Краснодарский край</t>
  </si>
  <si>
    <t xml:space="preserve">Отсутствует Интернет в границах территории МО, где организация осуществляет регулируемые виды деятельности</t>
  </si>
  <si>
    <t xml:space="preserve">нет</t>
  </si>
  <si>
    <t xml:space="preserve">Начало периода регулирования</t>
  </si>
  <si>
    <t xml:space="preserve">01.01.2020</t>
  </si>
  <si>
    <t xml:space="preserve">Окончание периода регулирования</t>
  </si>
  <si>
    <t xml:space="preserve">31.12.2022</t>
  </si>
  <si>
    <t xml:space="preserve">Тип отчета</t>
  </si>
  <si>
    <t xml:space="preserve">изменения в раскрытой ранее информации</t>
  </si>
  <si>
    <t xml:space="preserve">Дата внесения изменений в информацию, подлежащую раскрытию</t>
  </si>
  <si>
    <t xml:space="preserve">27.03.2020</t>
  </si>
  <si>
    <t xml:space="preserve">Дата периода регулирования, с которой вводятся изменения в тарифы</t>
  </si>
  <si>
    <t xml:space="preserve">02.04.2020</t>
  </si>
  <si>
    <t xml:space="preserve">Первичное установление тарифов</t>
  </si>
  <si>
    <t xml:space="preserve">Наименование органа регулирования, принявшего решение об утверждении тарифов</t>
  </si>
  <si>
    <t xml:space="preserve">РЭК ДЦиТ Краснодарского края</t>
  </si>
  <si>
    <t xml:space="preserve">Дата документа об утверждении тарифов</t>
  </si>
  <si>
    <t xml:space="preserve">11.12.2019</t>
  </si>
  <si>
    <t xml:space="preserve">Номер документа об утверждении тарифов</t>
  </si>
  <si>
    <t xml:space="preserve">339/2019-ВК</t>
  </si>
  <si>
    <t xml:space="preserve">Источник официального опубликования решения</t>
  </si>
  <si>
    <t xml:space="preserve">http://www.rek23.ru</t>
  </si>
  <si>
    <t xml:space="preserve">Изменение тарифов</t>
  </si>
  <si>
    <t xml:space="preserve">Наименование органа регулирования, принявшего решение об изменении тарифов</t>
  </si>
  <si>
    <t xml:space="preserve">Дата принятия решения об изменении тарифов</t>
  </si>
  <si>
    <t xml:space="preserve">18.03.2020</t>
  </si>
  <si>
    <t xml:space="preserve">Номер принятия решения об изменении тарифов</t>
  </si>
  <si>
    <t xml:space="preserve">9/2020-ВК</t>
  </si>
  <si>
    <t xml:space="preserve">Является ли данное юридическое лицо подразделением (филиалом) другой организации</t>
  </si>
  <si>
    <t xml:space="preserve">Наименование организации</t>
  </si>
  <si>
    <t xml:space="preserve">ГУП КК "Кубаньводкомплекс"</t>
  </si>
  <si>
    <t xml:space="preserve">Наименование филиала</t>
  </si>
  <si>
    <t xml:space="preserve">ИНН</t>
  </si>
  <si>
    <t xml:space="preserve">2310010637</t>
  </si>
  <si>
    <t xml:space="preserve">КПП</t>
  </si>
  <si>
    <t xml:space="preserve">231101002</t>
  </si>
  <si>
    <t xml:space="preserve">Режим налогообложения</t>
  </si>
  <si>
    <t xml:space="preserve">общий</t>
  </si>
  <si>
    <t xml:space="preserve">Организация осуществляет подключение к централизованной системе холодного водоснабжения</t>
  </si>
  <si>
    <t xml:space="preserve">Почтовый адрес регулируемой организации</t>
  </si>
  <si>
    <t xml:space="preserve">350062, Краснодарский край, г.Краснодар, ул. Каляева , 196</t>
  </si>
  <si>
    <t xml:space="preserve">Фамилия, имя, отчество руководителя</t>
  </si>
  <si>
    <t xml:space="preserve">Лазарев Александр Александрович</t>
  </si>
  <si>
    <t xml:space="preserve">Ответственный за заполнение формы</t>
  </si>
  <si>
    <t xml:space="preserve">Фамилия, имя, отчество</t>
  </si>
  <si>
    <t xml:space="preserve">Хамраева Анзурат Салимовна</t>
  </si>
  <si>
    <t xml:space="preserve">Должность</t>
  </si>
  <si>
    <t xml:space="preserve">Ведущий экономист по тарифам и отчетности</t>
  </si>
  <si>
    <t xml:space="preserve">Контактный телефон</t>
  </si>
  <si>
    <t xml:space="preserve">8 (861) 226-91-82</t>
  </si>
  <si>
    <t xml:space="preserve">E-mail</t>
  </si>
  <si>
    <t xml:space="preserve">a.khamraeva.kwc@mail.ru</t>
  </si>
  <si>
    <t xml:space="preserve">МО</t>
  </si>
  <si>
    <t xml:space="preserve">ОКТМО</t>
  </si>
  <si>
    <t xml:space="preserve">МР</t>
  </si>
  <si>
    <t xml:space="preserve">Перечень муниципальных районов и муниципальных образований (территорий действия тарифа)</t>
  </si>
  <si>
    <t xml:space="preserve">да</t>
  </si>
  <si>
    <t xml:space="preserve">Территория действия тарифа</t>
  </si>
  <si>
    <t xml:space="preserve">Муниципальный район</t>
  </si>
  <si>
    <t xml:space="preserve">Муниципальное образование</t>
  </si>
  <si>
    <t xml:space="preserve">№ п/п</t>
  </si>
  <si>
    <t xml:space="preserve">Наименование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</si>
  <si>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</si>
  <si>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</si>
  <si>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</si>
  <si>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</si>
  <si>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</si>
  <si>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</si>
  <si>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</si>
  <si>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размерженный МР</t>
  </si>
  <si>
    <t xml:space="preserve">флаг используемости территории на листе Перечень тарифов</t>
  </si>
  <si>
    <t xml:space="preserve">копия территорий</t>
  </si>
  <si>
    <t xml:space="preserve">МР (ОКТМО)</t>
  </si>
  <si>
    <t xml:space="preserve">auto</t>
  </si>
  <si>
    <t xml:space="preserve">Ейский муниципальный район, Ейское городское (03616101);
Ейский муниципальный район, Красноармейское (03616416);
Ейский муниципальный район, Кухаривское (03616419);
Ейский муниципальный район, Александровское (03616402);</t>
  </si>
  <si>
    <t xml:space="preserve">0</t>
  </si>
  <si>
    <t xml:space="preserve">Ейский муниципальный район</t>
  </si>
  <si>
    <t xml:space="preserve">Ейское городское</t>
  </si>
  <si>
    <t xml:space="preserve">03616101</t>
  </si>
  <si>
    <t xml:space="preserve">Красноармейское</t>
  </si>
  <si>
    <t xml:space="preserve">03616416</t>
  </si>
  <si>
    <t xml:space="preserve">Кухаривское</t>
  </si>
  <si>
    <t xml:space="preserve">03616419</t>
  </si>
  <si>
    <t xml:space="preserve">Александровское</t>
  </si>
  <si>
    <t xml:space="preserve">03616402</t>
  </si>
  <si>
    <t xml:space="preserve">man</t>
  </si>
  <si>
    <t xml:space="preserve">Добавить территорию действия тарифа</t>
  </si>
  <si>
    <t xml:space="preserve"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</si>
  <si>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 xml:space="preserve">Вид тарифа</t>
  </si>
  <si>
    <t xml:space="preserve">Вид деятельности</t>
  </si>
  <si>
    <t xml:space="preserve">Наличие двухставочного тарифа</t>
  </si>
  <si>
    <t xml:space="preserve">Наименование тарифа</t>
  </si>
  <si>
    <t xml:space="preserve">Дифференциация по
 МО (территориям)</t>
  </si>
  <si>
    <t xml:space="preserve">Дифференциация по 
централизованным системам холодного водоснабжения</t>
  </si>
  <si>
    <t xml:space="preserve">Примечание</t>
  </si>
  <si>
    <t xml:space="preserve">да/нет</t>
  </si>
  <si>
    <t xml:space="preserve">Описание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</si>
  <si>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</si>
  <si>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</si>
  <si>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</si>
  <si>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</si>
  <si>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</si>
  <si>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</si>
  <si>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Тариф на питьевую воду (питьевое водоснабжение)</t>
  </si>
  <si>
    <t xml:space="preserve">Холодное водоснабжение. Питьевая вода</t>
  </si>
  <si>
    <t xml:space="preserve">Тариф на холодную воду питьевую</t>
  </si>
  <si>
    <r>
      <rPr>
        <sz val="10"/>
        <rFont val="Tahoma"/>
        <family val="2"/>
        <charset val="204"/>
      </rPr>
      <t xml:space="preserve"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</si>
  <si>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 xml:space="preserve">Параметры формы</t>
  </si>
  <si>
    <t xml:space="preserve">Описание параметров формы</t>
  </si>
  <si>
    <t xml:space="preserve">Наименование параметра</t>
  </si>
  <si>
    <t xml:space="preserve">Дата заполнения/внесения изменений</t>
  </si>
  <si>
    <t xml:space="preserve">Указывается календарная дата первичного заполнения или внесения изменений в форму в виде «ДД.ММ.ГГГГ».</t>
  </si>
  <si>
    <t xml:space="preserve"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</si>
  <si>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</si>
  <si>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 xml:space="preserve">Наименование регулируемого вида деятельности</t>
  </si>
  <si>
    <t xml:space="preserve">Указывается наименование вида регулируемой деятельности.</t>
  </si>
  <si>
    <t xml:space="preserve">Территория оказания услуги по регулируемому виду деятельности</t>
  </si>
  <si>
    <t xml:space="preserve">x</t>
  </si>
  <si>
    <t xml:space="preserve">Субъект Российской Федерации</t>
  </si>
  <si>
    <t xml:space="preserve">Указывается наименование субъекта Российской Федерации</t>
  </si>
  <si>
    <t xml:space="preserve">муниципальный район</t>
  </si>
  <si>
    <t xml:space="preserve"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</si>
  <si>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 xml:space="preserve">муниципальное образование</t>
  </si>
  <si>
    <t xml:space="preserve"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</si>
  <si>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 xml:space="preserve">Добавить МО</t>
  </si>
  <si>
    <t xml:space="preserve">Добавить МР</t>
  </si>
  <si>
    <t xml:space="preserve">Добавить территорию</t>
  </si>
  <si>
    <t xml:space="preserve">Добавить ЦС</t>
  </si>
  <si>
    <r>
      <rPr>
        <sz val="9"/>
        <rFont val="Tahoma"/>
        <family val="2"/>
        <charset val="204"/>
      </rPr>
      <t xml:space="preserve">  </t>
    </r>
    <r>
      <rPr>
        <vertAlign val="superscript"/>
        <sz val="9"/>
        <rFont val="Tahoma"/>
        <family val="2"/>
        <charset val="204"/>
      </rPr>
      <t xml:space="preserve"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</si>
  <si>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sz val="10"/>
        <rFont val="Tahoma"/>
        <family val="2"/>
        <charset val="204"/>
      </rPr>
      <t xml:space="preserve"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</si>
  <si>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dp</t>
  </si>
  <si>
    <t xml:space="preserve">Параметры дифференциации</t>
  </si>
  <si>
    <t xml:space="preserve">Период действия тарифа</t>
  </si>
  <si>
    <t xml:space="preserve">Наличие других периодов действия тарифа</t>
  </si>
  <si>
    <t xml:space="preserve">Добавить период</t>
  </si>
  <si>
    <t xml:space="preserve">Одноставочный тариф</t>
  </si>
  <si>
    <t xml:space="preserve">Двухставочный тариф</t>
  </si>
  <si>
    <t xml:space="preserve">Период действия</t>
  </si>
  <si>
    <t xml:space="preserve">Одноставочный тариф, руб./куб. м</t>
  </si>
  <si>
    <t xml:space="preserve">ставка платы за объем поданной воды, руб./куб. м</t>
  </si>
  <si>
    <t xml:space="preserve">ставка платы за содержание мощности, руб./куб. м в час</t>
  </si>
  <si>
    <t xml:space="preserve">дата начала</t>
  </si>
  <si>
    <t xml:space="preserve">дата окончания</t>
  </si>
  <si>
    <t xml:space="preserve"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</si>
  <si>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 xml:space="preserve"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</si>
  <si>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 xml:space="preserve">Наименование централизованной системы холодного водоснабжения</t>
  </si>
  <si>
    <t xml:space="preserve"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</si>
  <si>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 xml:space="preserve">Наименование признака дифференциации</t>
  </si>
  <si>
    <t xml:space="preserve"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</si>
  <si>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 xml:space="preserve">Группа потребителей</t>
  </si>
  <si>
    <t xml:space="preserve"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</si>
  <si>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 xml:space="preserve"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</si>
  <si>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 xml:space="preserve">Добавить значение признака дифференциации</t>
  </si>
  <si>
    <t xml:space="preserve">Добавить группу потребителей</t>
  </si>
  <si>
    <t xml:space="preserve">Добавить наименование признака дифференциации</t>
  </si>
  <si>
    <t xml:space="preserve">Добавить наименование системы водоснабжения</t>
  </si>
  <si>
    <t xml:space="preserve">Добавить наименование тарифа</t>
  </si>
  <si>
    <r>
      <rPr>
        <vertAlign val="superscript"/>
        <sz val="9"/>
        <rFont val="Tahoma"/>
        <family val="2"/>
        <charset val="204"/>
      </rPr>
      <t xml:space="preserve"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</si>
  <si>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 xml:space="preserve">О</t>
  </si>
  <si>
    <t xml:space="preserve">без дифференциации</t>
  </si>
  <si>
    <t xml:space="preserve">30.06.2020</t>
  </si>
  <si>
    <t xml:space="preserve">01.07.2020</t>
  </si>
  <si>
    <t xml:space="preserve">31.12.2020</t>
  </si>
  <si>
    <t xml:space="preserve">01.01.2021</t>
  </si>
  <si>
    <t xml:space="preserve">30.06.2021</t>
  </si>
  <si>
    <t xml:space="preserve">01.07.2021</t>
  </si>
  <si>
    <t xml:space="preserve">31.12.2021</t>
  </si>
  <si>
    <t xml:space="preserve">01.01.2022</t>
  </si>
  <si>
    <t xml:space="preserve">30.06.2022</t>
  </si>
  <si>
    <t xml:space="preserve">01.07.2022</t>
  </si>
  <si>
    <r>
      <rPr>
        <sz val="10"/>
        <rFont val="Tahoma"/>
        <family val="2"/>
        <charset val="204"/>
      </rPr>
      <t xml:space="preserve"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</si>
  <si>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NDS</t>
  </si>
  <si>
    <t xml:space="preserve">woNDS</t>
  </si>
  <si>
    <t xml:space="preserve">Параметр дифференциации тарифа/Заявитель</t>
  </si>
  <si>
    <t xml:space="preserve">Подключаемая нагрузка водопроводной сети, куб. м/сут</t>
  </si>
  <si>
    <t xml:space="preserve">Диапазон диаметров водопроводной сети, мм</t>
  </si>
  <si>
    <t xml:space="preserve">Протяженность водопроводной сети, км</t>
  </si>
  <si>
    <t xml:space="preserve">Условия прокладки сетей</t>
  </si>
  <si>
    <t xml:space="preserve">Ставка тарифа за подключаемую нагрузку водопроводной сети, тыс. руб./куб. м в сут</t>
  </si>
  <si>
    <t xml:space="preserve">Ставка тарифа за протяженность водопроводной сети диаметром d, тыс. руб./км</t>
  </si>
  <si>
    <t xml:space="preserve">С НДС</t>
  </si>
  <si>
    <t xml:space="preserve">Без НДС</t>
  </si>
  <si>
    <t xml:space="preserve">Дата начала</t>
  </si>
  <si>
    <t xml:space="preserve">Дата окончания</t>
  </si>
  <si>
    <t xml:space="preserve"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</si>
  <si>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 xml:space="preserve">Добавить подключаемую нагрузку</t>
  </si>
  <si>
    <t xml:space="preserve">Добавить строку</t>
  </si>
  <si>
    <r>
      <rPr>
        <vertAlign val="superscript"/>
        <sz val="9"/>
        <color rgb="FF000000"/>
        <rFont val="Tahoma"/>
        <family val="2"/>
        <charset val="204"/>
      </rPr>
      <t xml:space="preserve">1</t>
    </r>
    <r>
      <rPr>
        <sz val="9"/>
        <color rgb="FF000000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</si>
  <si>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 xml:space="preserve">Форма 2.11 Информация об условиях, на которых осуществляется поставка регулируемых товаров и (или) оказание регулируемых услуг</t>
  </si>
  <si>
    <t xml:space="preserve">Ссылка на документ</t>
  </si>
  <si>
    <t xml:space="preserve"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</si>
  <si>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 xml:space="preserve">1.1</t>
  </si>
  <si>
    <t xml:space="preserve">форма публичного договора поставки регулируемых товаров, оказания регулируемых услуг</t>
  </si>
  <si>
    <t xml:space="preserve">1.1.1</t>
  </si>
  <si>
    <t xml:space="preserve">Сведения об условиях поставок регулируемых товаров, оказания регулируемых услуг</t>
  </si>
  <si>
    <t xml:space="preserve">https://portal.eias.ru/Portal/DownloadPage.aspx?type=12&amp;guid=32a57419-5a43-48e0-a26b-eeee9740f357</t>
  </si>
  <si>
    <t xml:space="preserve"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</si>
  <si>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 xml:space="preserve">Добавить сведения</t>
  </si>
  <si>
    <t xml:space="preserve">1.2</t>
  </si>
  <si>
    <t xml:space="preserve">договор о подключении к централизованной системе холодного водоснабжения</t>
  </si>
  <si>
    <t xml:space="preserve">1.2.1</t>
  </si>
  <si>
    <t xml:space="preserve"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</si>
  <si>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r>
      <rPr>
        <sz val="10"/>
        <rFont val="Tahoma"/>
        <family val="2"/>
        <charset val="204"/>
      </rPr>
      <t xml:space="preserve"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 xml:space="preserve">1</t>
    </r>
  </si>
  <si>
    <t xml:space="preserve">Информация о размещении данных на сайте регулируемой организации</t>
  </si>
  <si>
    <t xml:space="preserve">дата размещения информации</t>
  </si>
  <si>
    <t xml:space="preserve">Дата размещения информации указывается в виде «ДД.ММ.ГГГГ».</t>
  </si>
  <si>
    <t xml:space="preserve">адрес страницы сайта в сети «Интернет» и ссылка на документ</t>
  </si>
  <si>
    <t xml:space="preserve"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</si>
  <si>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 xml:space="preserve">Форма заявки о подключении к централизованной системе холодного водоснабжения</t>
  </si>
  <si>
    <t xml:space="preserve">Указывается ссылка на документ, предварительно загруженный в хранилище файлов ФГИС ЕИАС.</t>
  </si>
  <si>
    <t xml:space="preserve"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</si>
  <si>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 xml:space="preserve">3.1</t>
  </si>
  <si>
    <t xml:space="preserve"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</si>
  <si>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 xml:space="preserve"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</si>
  <si>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 xml:space="preserve">4.1</t>
  </si>
  <si>
    <t xml:space="preserve">наименование НПА</t>
  </si>
  <si>
    <t xml:space="preserve"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</si>
  <si>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 xml:space="preserve"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</si>
  <si>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 xml:space="preserve">5.1</t>
  </si>
  <si>
    <t xml:space="preserve">телефоны службы, ответственной за прием и обработку заявок о подключении к централизованной системе холодного водоснабжения</t>
  </si>
  <si>
    <t xml:space="preserve">5.1.1</t>
  </si>
  <si>
    <t xml:space="preserve">контактный телефон службы</t>
  </si>
  <si>
    <t xml:space="preserve"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</si>
  <si>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 xml:space="preserve">5.2</t>
  </si>
  <si>
    <t xml:space="preserve">адреса службы, ответственной за прием и обработку заявок о подключении к централизованной системе холодного водоснабжения</t>
  </si>
  <si>
    <t xml:space="preserve">5.2.1</t>
  </si>
  <si>
    <t xml:space="preserve">адрес службы</t>
  </si>
  <si>
    <t xml:space="preserve"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</si>
  <si>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 xml:space="preserve">5.3</t>
  </si>
  <si>
    <t xml:space="preserve">график работы службы, ответственной за прием и обработку заявок о подключении к централизованной системе холодного водоснабжения</t>
  </si>
  <si>
    <t xml:space="preserve">5.3.1</t>
  </si>
  <si>
    <t xml:space="preserve">график работы службы</t>
  </si>
  <si>
    <t xml:space="preserve"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</si>
  <si>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 xml:space="preserve">c 01:03 до 18:55</t>
  </si>
  <si>
    <t xml:space="preserve"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</si>
  <si>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 xml:space="preserve">6.1</t>
  </si>
  <si>
    <t xml:space="preserve"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</si>
  <si>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r>
      <rPr>
        <sz val="10"/>
        <rFont val="Tahoma"/>
        <family val="2"/>
        <charset val="204"/>
      </rP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 xml:space="preserve">2</t>
    </r>
  </si>
  <si>
    <t xml:space="preserve">Форма публикации</t>
  </si>
  <si>
    <t xml:space="preserve">Официальное печатное издание</t>
  </si>
  <si>
    <t xml:space="preserve">Номер</t>
  </si>
  <si>
    <t xml:space="preserve">Дата выпуска</t>
  </si>
  <si>
    <t xml:space="preserve"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</si>
  <si>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rPr>
        <vertAlign val="superscript"/>
        <sz val="9"/>
        <rFont val="Tahoma"/>
        <family val="2"/>
        <charset val="204"/>
      </rPr>
      <t xml:space="preserve"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</si>
  <si>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 xml:space="preserve">Сведения об изменениях в первоначально опубликованной информации*</t>
  </si>
  <si>
    <t xml:space="preserve">Сведения</t>
  </si>
  <si>
    <t xml:space="preserve">Изменения, вносимые в приказ региональной энергетической комиссии - департамента цен и тарифов Краснодарского края от 11.12.2019 №339/2019-вк "Об установлении тарифов на питьевую воду и водоотведение"</t>
  </si>
  <si>
    <t xml:space="preserve">Добавить</t>
  </si>
  <si>
    <t xml:space="preserve">* Лист заполняется в случае, если на Титульном листе в поле "Тип отчета" выбрано значение «Изменения в раскрытой ранее информации».</t>
  </si>
  <si>
    <t xml:space="preserve">Комментарии</t>
  </si>
  <si>
    <t xml:space="preserve">Комментарий</t>
  </si>
  <si>
    <t xml:space="preserve">Результат проверки</t>
  </si>
  <si>
    <t xml:space="preserve">Ссылка</t>
  </si>
  <si>
    <t xml:space="preserve">Причина</t>
  </si>
  <si>
    <t xml:space="preserve">ID</t>
  </si>
  <si>
    <t xml:space="preserve">LINK_NAME</t>
  </si>
  <si>
    <t xml:space="preserve">REGION</t>
  </si>
  <si>
    <t xml:space="preserve">https://portal.eias.ru/Portal/DownloadPage.aspx?type=12&amp;guid=????????-????-????-????-????????????</t>
  </si>
  <si>
    <t xml:space="preserve">ALL</t>
  </si>
  <si>
    <t xml:space="preserve">https://eias.fstrf.ru/disclo/get_file?p_guid=????????-????-????-????-????????????</t>
  </si>
  <si>
    <t xml:space="preserve">территория 2</t>
  </si>
  <si>
    <t xml:space="preserve">территория 3</t>
  </si>
  <si>
    <t xml:space="preserve">территория 4</t>
  </si>
  <si>
    <t xml:space="preserve">Форма</t>
  </si>
  <si>
    <t xml:space="preserve">Листы</t>
  </si>
  <si>
    <t xml:space="preserve">ID_TARIFF_NAME</t>
  </si>
  <si>
    <t xml:space="preserve">TARIFF_NAME</t>
  </si>
  <si>
    <t xml:space="preserve">Тариф на подвоз воды</t>
  </si>
  <si>
    <t xml:space="preserve">Тариф на транспортировку воды</t>
  </si>
  <si>
    <t xml:space="preserve">Тариф на техническую воду</t>
  </si>
  <si>
    <t xml:space="preserve">Тариф на подключение (технологическое присоединение) к централизованной системе холодного водоснабжения</t>
  </si>
  <si>
    <t xml:space="preserve">Тариф на подключение (технологическое присоединение) к централизованной системе холодного водоснабжения в индивидуальном порядке</t>
  </si>
  <si>
    <t xml:space="preserve">VED_NAME</t>
  </si>
  <si>
    <t xml:space="preserve">Холодное водоснабжение. Техническая вода</t>
  </si>
  <si>
    <t xml:space="preserve">Холодное водоснабжение. Подвозная вода</t>
  </si>
  <si>
    <t xml:space="preserve">Транспортировка. Питьевая вода</t>
  </si>
  <si>
    <t xml:space="preserve">Транспортировка. Техническая вода</t>
  </si>
  <si>
    <t xml:space="preserve">Транспортировка. Подвозная вода</t>
  </si>
  <si>
    <t xml:space="preserve">Подключение (технологическое присоединение) к централизованной системе водоснабжения</t>
  </si>
  <si>
    <t xml:space="preserve">Расчетные листы</t>
  </si>
  <si>
    <t xml:space="preserve">Скрытые листы</t>
  </si>
  <si>
    <t xml:space="preserve">Instruction</t>
  </si>
  <si>
    <t xml:space="preserve">modList00</t>
  </si>
  <si>
    <t xml:space="preserve">modUpdTemplLogger</t>
  </si>
  <si>
    <t xml:space="preserve">modListTempFilter</t>
  </si>
  <si>
    <t xml:space="preserve">List00</t>
  </si>
  <si>
    <t xml:space="preserve">modCheckCyan</t>
  </si>
  <si>
    <t xml:space="preserve">List01</t>
  </si>
  <si>
    <t xml:space="preserve">REESTR_LINK</t>
  </si>
  <si>
    <t xml:space="preserve">List02</t>
  </si>
  <si>
    <t xml:space="preserve">REESTR_DS</t>
  </si>
  <si>
    <t xml:space="preserve">List05_1</t>
  </si>
  <si>
    <t xml:space="preserve">modHTTP</t>
  </si>
  <si>
    <t xml:space="preserve">List06_1</t>
  </si>
  <si>
    <t xml:space="preserve">modfrmRezimChoose</t>
  </si>
  <si>
    <t xml:space="preserve">List05_2</t>
  </si>
  <si>
    <t xml:space="preserve">modSheetMain</t>
  </si>
  <si>
    <t xml:space="preserve">List06_2</t>
  </si>
  <si>
    <t xml:space="preserve">REESTR_VT</t>
  </si>
  <si>
    <t xml:space="preserve">List05_3</t>
  </si>
  <si>
    <t xml:space="preserve">REESTR_VED</t>
  </si>
  <si>
    <t xml:space="preserve">List06_3</t>
  </si>
  <si>
    <t xml:space="preserve">modfrmReestrObj</t>
  </si>
  <si>
    <t xml:space="preserve">List05_4</t>
  </si>
  <si>
    <t xml:space="preserve">AllSheetsInThisWorkbook</t>
  </si>
  <si>
    <t xml:space="preserve">List06_4</t>
  </si>
  <si>
    <t xml:space="preserve">TSH_et_union_vert</t>
  </si>
  <si>
    <t xml:space="preserve">List05_9</t>
  </si>
  <si>
    <t xml:space="preserve">modInstruction</t>
  </si>
  <si>
    <t xml:space="preserve">List06_9</t>
  </si>
  <si>
    <t xml:space="preserve">modRegion</t>
  </si>
  <si>
    <t xml:space="preserve">List05_10</t>
  </si>
  <si>
    <t xml:space="preserve">modReestr</t>
  </si>
  <si>
    <t xml:space="preserve">List06_10</t>
  </si>
  <si>
    <t xml:space="preserve">modfrmReestr</t>
  </si>
  <si>
    <t xml:space="preserve">List05_11</t>
  </si>
  <si>
    <t xml:space="preserve">modUpdTemplMain</t>
  </si>
  <si>
    <t xml:space="preserve">List11</t>
  </si>
  <si>
    <t xml:space="preserve">TSH_REESTR_ORG</t>
  </si>
  <si>
    <t xml:space="preserve">List12</t>
  </si>
  <si>
    <t xml:space="preserve">modClassifierValidate</t>
  </si>
  <si>
    <t xml:space="preserve">List03</t>
  </si>
  <si>
    <t xml:space="preserve">modProv</t>
  </si>
  <si>
    <t xml:space="preserve">List07</t>
  </si>
  <si>
    <t xml:space="preserve">modHyp</t>
  </si>
  <si>
    <t xml:space="preserve">ListComm</t>
  </si>
  <si>
    <t xml:space="preserve">modServiceModule</t>
  </si>
  <si>
    <t xml:space="preserve">ListCheck</t>
  </si>
  <si>
    <t xml:space="preserve">modList01</t>
  </si>
  <si>
    <t xml:space="preserve">modList02</t>
  </si>
  <si>
    <t xml:space="preserve">modList03</t>
  </si>
  <si>
    <t xml:space="preserve">TSH_et_union_hor</t>
  </si>
  <si>
    <t xml:space="preserve">TSH_REESTR_MO_FILTER</t>
  </si>
  <si>
    <t xml:space="preserve">TSH_REESTR_MO</t>
  </si>
  <si>
    <t xml:space="preserve">TEHSHEET</t>
  </si>
  <si>
    <t xml:space="preserve">modInfo</t>
  </si>
  <si>
    <t xml:space="preserve">modList05</t>
  </si>
  <si>
    <t xml:space="preserve">modList06</t>
  </si>
  <si>
    <t xml:space="preserve">modList07</t>
  </si>
  <si>
    <t xml:space="preserve">modList11</t>
  </si>
  <si>
    <t xml:space="preserve">modList12</t>
  </si>
  <si>
    <t xml:space="preserve">modfrmDateChoose</t>
  </si>
  <si>
    <t xml:space="preserve">modComm</t>
  </si>
  <si>
    <t xml:space="preserve">modThisWorkbook</t>
  </si>
  <si>
    <t xml:space="preserve">modfrmReestrMR</t>
  </si>
  <si>
    <t xml:space="preserve">modfrmCheckUpdates</t>
  </si>
  <si>
    <t xml:space="preserve">№</t>
  </si>
  <si>
    <t xml:space="preserve">REGION_ID</t>
  </si>
  <si>
    <t xml:space="preserve">REGION_NAME</t>
  </si>
  <si>
    <t xml:space="preserve">RST_ORG_ID</t>
  </si>
  <si>
    <t xml:space="preserve">ORG_NAME</t>
  </si>
  <si>
    <t xml:space="preserve">INN_NAME</t>
  </si>
  <si>
    <t xml:space="preserve">KPP_NAME</t>
  </si>
  <si>
    <t xml:space="preserve">ORG_START_DATE</t>
  </si>
  <si>
    <t xml:space="preserve">ORG_END_DATE</t>
  </si>
  <si>
    <t xml:space="preserve">2622</t>
  </si>
  <si>
    <t xml:space="preserve">31283668</t>
  </si>
  <si>
    <t xml:space="preserve">"НПХ "Кореновское" - филиал ФГБНУ "НЦЗ имени П.П. Лукьяненко"</t>
  </si>
  <si>
    <t xml:space="preserve">2311014916</t>
  </si>
  <si>
    <t xml:space="preserve">237343001</t>
  </si>
  <si>
    <t xml:space="preserve">28-12-2018 00:00:00</t>
  </si>
  <si>
    <t xml:space="preserve">VS</t>
  </si>
  <si>
    <t xml:space="preserve">26468813</t>
  </si>
  <si>
    <t xml:space="preserve">«Новобейсугское» МУМП ЖКХ</t>
  </si>
  <si>
    <t xml:space="preserve">2328015805</t>
  </si>
  <si>
    <t xml:space="preserve">232801001</t>
  </si>
  <si>
    <t xml:space="preserve">27-12-2005 00:00:00</t>
  </si>
  <si>
    <t xml:space="preserve">30477549</t>
  </si>
  <si>
    <t xml:space="preserve">АО "Адлеркурорт"</t>
  </si>
  <si>
    <t xml:space="preserve">2317010611</t>
  </si>
  <si>
    <t xml:space="preserve">231701001</t>
  </si>
  <si>
    <t xml:space="preserve">26473799</t>
  </si>
  <si>
    <t xml:space="preserve">АО "База отдыха "Энергетик"</t>
  </si>
  <si>
    <t xml:space="preserve">2355016847</t>
  </si>
  <si>
    <t xml:space="preserve">235501001</t>
  </si>
  <si>
    <t xml:space="preserve">10-11-2003 00:00:00</t>
  </si>
  <si>
    <t xml:space="preserve">26471627</t>
  </si>
  <si>
    <t xml:space="preserve">АО "Водопровод"</t>
  </si>
  <si>
    <t xml:space="preserve">2356047502</t>
  </si>
  <si>
    <t xml:space="preserve">235601001</t>
  </si>
  <si>
    <t xml:space="preserve">26471263</t>
  </si>
  <si>
    <t xml:space="preserve">АО "КЗ "Восход"</t>
  </si>
  <si>
    <t xml:space="preserve">2343011851</t>
  </si>
  <si>
    <t xml:space="preserve">234301001</t>
  </si>
  <si>
    <t xml:space="preserve">06-11-2002 00:00:00</t>
  </si>
  <si>
    <t xml:space="preserve">26355031</t>
  </si>
  <si>
    <t xml:space="preserve">АО "КНПЗ-КЭН"</t>
  </si>
  <si>
    <t xml:space="preserve">2309021440</t>
  </si>
  <si>
    <t xml:space="preserve">230901001</t>
  </si>
  <si>
    <t xml:space="preserve">01-10-2002 00:00:00</t>
  </si>
  <si>
    <t xml:space="preserve">26355062</t>
  </si>
  <si>
    <t xml:space="preserve">АО "Международный аэропорт "Краснодар"</t>
  </si>
  <si>
    <t xml:space="preserve">2312126429</t>
  </si>
  <si>
    <t xml:space="preserve">231201001</t>
  </si>
  <si>
    <t xml:space="preserve">03-04-2006 00:00:00</t>
  </si>
  <si>
    <t xml:space="preserve">26528286</t>
  </si>
  <si>
    <t xml:space="preserve">АО "Мясокомбинат "Тихорецкий"</t>
  </si>
  <si>
    <t xml:space="preserve">2321003688</t>
  </si>
  <si>
    <t xml:space="preserve">232101001</t>
  </si>
  <si>
    <t xml:space="preserve">23-06-2010 00:00:00</t>
  </si>
  <si>
    <t xml:space="preserve">26471366</t>
  </si>
  <si>
    <t xml:space="preserve">АО "Новопластуновское"</t>
  </si>
  <si>
    <t xml:space="preserve">2346000311</t>
  </si>
  <si>
    <t xml:space="preserve">234601001</t>
  </si>
  <si>
    <t xml:space="preserve">16-03-2007 00:00:00</t>
  </si>
  <si>
    <t xml:space="preserve">31020948</t>
  </si>
  <si>
    <t xml:space="preserve">АО "Объединение"</t>
  </si>
  <si>
    <t xml:space="preserve">2309145245</t>
  </si>
  <si>
    <t xml:space="preserve">01-11-2017 00:00:00</t>
  </si>
  <si>
    <t xml:space="preserve">31280800</t>
  </si>
  <si>
    <t xml:space="preserve">АО "Племенной форелеводческий завод "Адлер"</t>
  </si>
  <si>
    <t xml:space="preserve">2367006890</t>
  </si>
  <si>
    <t xml:space="preserve">236701001</t>
  </si>
  <si>
    <t xml:space="preserve">14-01-2019 00:00:00</t>
  </si>
  <si>
    <t xml:space="preserve">26760696</t>
  </si>
  <si>
    <t xml:space="preserve">АО "Рассвет"</t>
  </si>
  <si>
    <t xml:space="preserve">2352031188</t>
  </si>
  <si>
    <t xml:space="preserve">235201001</t>
  </si>
  <si>
    <t xml:space="preserve">18-10-1999 00:00:00</t>
  </si>
  <si>
    <t xml:space="preserve">26471642</t>
  </si>
  <si>
    <t xml:space="preserve">2356045713</t>
  </si>
  <si>
    <t xml:space="preserve">26471320</t>
  </si>
  <si>
    <t xml:space="preserve">АО "Ровненский элеватор"</t>
  </si>
  <si>
    <t xml:space="preserve">2344007569</t>
  </si>
  <si>
    <t xml:space="preserve">234401001</t>
  </si>
  <si>
    <t xml:space="preserve">04-11-2002 00:00:00</t>
  </si>
  <si>
    <t xml:space="preserve">26355155</t>
  </si>
  <si>
    <t xml:space="preserve">АО "Сахарный завод "Свобода"</t>
  </si>
  <si>
    <t xml:space="preserve">2356030749</t>
  </si>
  <si>
    <t xml:space="preserve">26473304</t>
  </si>
  <si>
    <t xml:space="preserve">АО "Содружество 92"</t>
  </si>
  <si>
    <t xml:space="preserve">2330015915</t>
  </si>
  <si>
    <t xml:space="preserve">233001001</t>
  </si>
  <si>
    <t xml:space="preserve">26375481</t>
  </si>
  <si>
    <t xml:space="preserve">АО "Ульяновсккурорт"</t>
  </si>
  <si>
    <t xml:space="preserve">7325007322</t>
  </si>
  <si>
    <t xml:space="preserve">732101001</t>
  </si>
  <si>
    <t xml:space="preserve">26318587</t>
  </si>
  <si>
    <t xml:space="preserve">АО "Успенский сахарник"</t>
  </si>
  <si>
    <t xml:space="preserve">2357005329</t>
  </si>
  <si>
    <t xml:space="preserve">235701001</t>
  </si>
  <si>
    <t xml:space="preserve">26472903</t>
  </si>
  <si>
    <t xml:space="preserve">АО "Черномортранснефть" ПК "Шесхарис"</t>
  </si>
  <si>
    <t xml:space="preserve">2315072242</t>
  </si>
  <si>
    <t xml:space="preserve">230750001</t>
  </si>
  <si>
    <t xml:space="preserve">28827616</t>
  </si>
  <si>
    <t xml:space="preserve">АО «АТЭК»</t>
  </si>
  <si>
    <t xml:space="preserve">2312054894</t>
  </si>
  <si>
    <t xml:space="preserve">231001001</t>
  </si>
  <si>
    <t xml:space="preserve">04-10-2002 00:00:00</t>
  </si>
  <si>
    <t xml:space="preserve">26468197</t>
  </si>
  <si>
    <t xml:space="preserve">АО «Анапа Водоканал»</t>
  </si>
  <si>
    <t xml:space="preserve">2301078639</t>
  </si>
  <si>
    <t xml:space="preserve">230101001</t>
  </si>
  <si>
    <t xml:space="preserve">21-12-2011 00:00:00</t>
  </si>
  <si>
    <t xml:space="preserve">26468785</t>
  </si>
  <si>
    <t xml:space="preserve">АО фирма "Агрокомплекс"</t>
  </si>
  <si>
    <t xml:space="preserve">2328000083</t>
  </si>
  <si>
    <t xml:space="preserve">14-10-2002 00:00:00</t>
  </si>
  <si>
    <t xml:space="preserve">26473547</t>
  </si>
  <si>
    <t xml:space="preserve">Ахтарское МУП ЖКХ</t>
  </si>
  <si>
    <t xml:space="preserve">2347012905</t>
  </si>
  <si>
    <t xml:space="preserve">234701001</t>
  </si>
  <si>
    <t xml:space="preserve">02-04-2007 00:00:00</t>
  </si>
  <si>
    <t xml:space="preserve">30946461</t>
  </si>
  <si>
    <t xml:space="preserve">Бейсугское НВХ филиал ФГБУ "Главрыбвод"</t>
  </si>
  <si>
    <t xml:space="preserve">7708044880</t>
  </si>
  <si>
    <t xml:space="preserve">236943001</t>
  </si>
  <si>
    <t xml:space="preserve">28-08-2017 00:00:00</t>
  </si>
  <si>
    <t xml:space="preserve">26468795</t>
  </si>
  <si>
    <t xml:space="preserve">Бейсужекское ММУП ЖКХ</t>
  </si>
  <si>
    <t xml:space="preserve">2328016005</t>
  </si>
  <si>
    <t xml:space="preserve">26355104</t>
  </si>
  <si>
    <t xml:space="preserve">Брюховецкий филиал ЗАО «СК «Ленинградский»</t>
  </si>
  <si>
    <t xml:space="preserve">2341015890</t>
  </si>
  <si>
    <t xml:space="preserve">232743001</t>
  </si>
  <si>
    <t xml:space="preserve">17-10-2012 00:00:00</t>
  </si>
  <si>
    <t xml:space="preserve">26468801</t>
  </si>
  <si>
    <t xml:space="preserve">Бузиновское  МУМП ЖКХ</t>
  </si>
  <si>
    <t xml:space="preserve">2328015900</t>
  </si>
  <si>
    <t xml:space="preserve">27590945</t>
  </si>
  <si>
    <t xml:space="preserve">Вагонный участок Адлер - структурное подразделение Северо-Кавказского филиала АО "Федеральная пассажирская компания"</t>
  </si>
  <si>
    <t xml:space="preserve">7708709686</t>
  </si>
  <si>
    <t xml:space="preserve">231745001</t>
  </si>
  <si>
    <t xml:space="preserve">28003787</t>
  </si>
  <si>
    <t xml:space="preserve">ГБУЗ "Курганинская ЦРБ"</t>
  </si>
  <si>
    <t xml:space="preserve">2339006182</t>
  </si>
  <si>
    <t xml:space="preserve">233901001</t>
  </si>
  <si>
    <t xml:space="preserve">05-12-2012 00:00:00</t>
  </si>
  <si>
    <t xml:space="preserve">26468558</t>
  </si>
  <si>
    <t xml:space="preserve">ГБУЗ "СПБ № 7"</t>
  </si>
  <si>
    <t xml:space="preserve">2311038748</t>
  </si>
  <si>
    <t xml:space="preserve">231101001</t>
  </si>
  <si>
    <t xml:space="preserve">28-01-2003 00:00:00</t>
  </si>
  <si>
    <t xml:space="preserve">28495031</t>
  </si>
  <si>
    <t xml:space="preserve">27-03-2014 00:00:00</t>
  </si>
  <si>
    <t xml:space="preserve">28878204</t>
  </si>
  <si>
    <t xml:space="preserve">29-01-2015 00:00:00</t>
  </si>
  <si>
    <t xml:space="preserve">26537654</t>
  </si>
  <si>
    <t xml:space="preserve">ГУП КК СВВУК "Курганинский групповой водопровод"</t>
  </si>
  <si>
    <t xml:space="preserve">2339015370</t>
  </si>
  <si>
    <t xml:space="preserve">230201001</t>
  </si>
  <si>
    <t xml:space="preserve">26468683</t>
  </si>
  <si>
    <t xml:space="preserve">ЗАО "Абинсктрактороцентр"</t>
  </si>
  <si>
    <t xml:space="preserve">2323000604</t>
  </si>
  <si>
    <t xml:space="preserve">232301001</t>
  </si>
  <si>
    <t xml:space="preserve">09-09-2011 00:00:00</t>
  </si>
  <si>
    <t xml:space="preserve">26355084</t>
  </si>
  <si>
    <t xml:space="preserve">ЗАО "Абрау-Дюрсо"</t>
  </si>
  <si>
    <t xml:space="preserve">2315092440</t>
  </si>
  <si>
    <t xml:space="preserve">231501001</t>
  </si>
  <si>
    <t xml:space="preserve">26471440</t>
  </si>
  <si>
    <t xml:space="preserve">ЗАО "Агрофирма "Дружба"</t>
  </si>
  <si>
    <t xml:space="preserve">2351009486</t>
  </si>
  <si>
    <t xml:space="preserve">235101001</t>
  </si>
  <si>
    <t xml:space="preserve">26471434</t>
  </si>
  <si>
    <t xml:space="preserve">ЗАО "Алексеетенгинское"</t>
  </si>
  <si>
    <t xml:space="preserve">2351005587</t>
  </si>
  <si>
    <t xml:space="preserve">26760812</t>
  </si>
  <si>
    <t xml:space="preserve">ЗАО "Дионис М"</t>
  </si>
  <si>
    <t xml:space="preserve">2301046852</t>
  </si>
  <si>
    <t xml:space="preserve">30-01-2003 00:00:00</t>
  </si>
  <si>
    <t xml:space="preserve">26355124</t>
  </si>
  <si>
    <t xml:space="preserve">ЗАО "КМКК"</t>
  </si>
  <si>
    <t xml:space="preserve">2335013799</t>
  </si>
  <si>
    <t xml:space="preserve">26355142</t>
  </si>
  <si>
    <t xml:space="preserve">ЗАО "Марьинское"</t>
  </si>
  <si>
    <t xml:space="preserve">2351004520</t>
  </si>
  <si>
    <t xml:space="preserve">28460243</t>
  </si>
  <si>
    <t xml:space="preserve">ЗАО "Новоросцемремонт"</t>
  </si>
  <si>
    <t xml:space="preserve">2315004429</t>
  </si>
  <si>
    <t xml:space="preserve">14-01-2014 00:00:00</t>
  </si>
  <si>
    <t xml:space="preserve">26472875</t>
  </si>
  <si>
    <t xml:space="preserve">ЗАО "Пансионат "Джанхот"</t>
  </si>
  <si>
    <t xml:space="preserve">2304006760</t>
  </si>
  <si>
    <t xml:space="preserve">230401001</t>
  </si>
  <si>
    <t xml:space="preserve">26319774</t>
  </si>
  <si>
    <t xml:space="preserve">ЗАО "Пансионат "Шепси"</t>
  </si>
  <si>
    <t xml:space="preserve">2355005066</t>
  </si>
  <si>
    <t xml:space="preserve">28-08-2002 00:00:00</t>
  </si>
  <si>
    <t xml:space="preserve">26473348</t>
  </si>
  <si>
    <t xml:space="preserve">ЗАО "Полтавские консервы"</t>
  </si>
  <si>
    <t xml:space="preserve">2336017877</t>
  </si>
  <si>
    <t xml:space="preserve">233601001</t>
  </si>
  <si>
    <t xml:space="preserve">26470955</t>
  </si>
  <si>
    <t xml:space="preserve">ЗАО "Родник Кавказа"</t>
  </si>
  <si>
    <t xml:space="preserve">2338009649</t>
  </si>
  <si>
    <t xml:space="preserve">233801001</t>
  </si>
  <si>
    <t xml:space="preserve">26355148</t>
  </si>
  <si>
    <t xml:space="preserve">ЗАО "Сахарный комбинат "Тихорецкий"</t>
  </si>
  <si>
    <t xml:space="preserve">2354009290</t>
  </si>
  <si>
    <t xml:space="preserve">235401001</t>
  </si>
  <si>
    <t xml:space="preserve">15-09-2008 00:00:00</t>
  </si>
  <si>
    <t xml:space="preserve">26468645</t>
  </si>
  <si>
    <t xml:space="preserve">ЗАО "Седин-Энерго"</t>
  </si>
  <si>
    <t xml:space="preserve">2309067519</t>
  </si>
  <si>
    <t xml:space="preserve">20-07-2002 00:00:00</t>
  </si>
  <si>
    <t xml:space="preserve">26355143</t>
  </si>
  <si>
    <t xml:space="preserve">ЗАО "Тбилисский сахарный завод"</t>
  </si>
  <si>
    <t xml:space="preserve">2351007672</t>
  </si>
  <si>
    <t xml:space="preserve">30362905</t>
  </si>
  <si>
    <t xml:space="preserve">ЗАО "Швейная фабрика "Славянская"</t>
  </si>
  <si>
    <t xml:space="preserve">2349031692</t>
  </si>
  <si>
    <t xml:space="preserve">234901001</t>
  </si>
  <si>
    <t xml:space="preserve">02-06-2009 00:00:00</t>
  </si>
  <si>
    <t xml:space="preserve">26471253</t>
  </si>
  <si>
    <t xml:space="preserve">ЗАО КСП "Хуторок"</t>
  </si>
  <si>
    <t xml:space="preserve">2343012990</t>
  </si>
  <si>
    <t xml:space="preserve">08-11-2002 00:00:00</t>
  </si>
  <si>
    <t xml:space="preserve">26471268</t>
  </si>
  <si>
    <t xml:space="preserve">ЗАО имени Мичурина</t>
  </si>
  <si>
    <t xml:space="preserve">2343013168</t>
  </si>
  <si>
    <t xml:space="preserve">07-11-0002 00:00:00</t>
  </si>
  <si>
    <t xml:space="preserve">30859246</t>
  </si>
  <si>
    <t xml:space="preserve">ИП Быстрова Е.В.</t>
  </si>
  <si>
    <t xml:space="preserve">010500364387</t>
  </si>
  <si>
    <t xml:space="preserve">отсутствует</t>
  </si>
  <si>
    <t xml:space="preserve">05-06-2006 00:00:00</t>
  </si>
  <si>
    <t xml:space="preserve">28084316</t>
  </si>
  <si>
    <t xml:space="preserve">ИП Карапетян Л.К.</t>
  </si>
  <si>
    <t xml:space="preserve">231122656389</t>
  </si>
  <si>
    <t xml:space="preserve">18-05-2012 00:00:00</t>
  </si>
  <si>
    <t xml:space="preserve">31401221</t>
  </si>
  <si>
    <t xml:space="preserve">ИП Кристя Э.В.</t>
  </si>
  <si>
    <t xml:space="preserve">230800586364</t>
  </si>
  <si>
    <t xml:space="preserve">20-02-2020 00:00:00</t>
  </si>
  <si>
    <t xml:space="preserve">28979484</t>
  </si>
  <si>
    <t xml:space="preserve">ИП Суманц С.Э.</t>
  </si>
  <si>
    <t xml:space="preserve">231001843031</t>
  </si>
  <si>
    <t xml:space="preserve">22-06-2015 00:00:00</t>
  </si>
  <si>
    <t xml:space="preserve">28493941</t>
  </si>
  <si>
    <t xml:space="preserve">ИП Толстых А.С.</t>
  </si>
  <si>
    <t xml:space="preserve">230906355938</t>
  </si>
  <si>
    <t xml:space="preserve">06-02-2006 00:00:00</t>
  </si>
  <si>
    <t xml:space="preserve">31313857</t>
  </si>
  <si>
    <t xml:space="preserve">Индивидуальный предприниматель Штомпель С.С.</t>
  </si>
  <si>
    <t xml:space="preserve">231307078645</t>
  </si>
  <si>
    <t xml:space="preserve">01-06-2017 00:00:00</t>
  </si>
  <si>
    <t xml:space="preserve">26468807</t>
  </si>
  <si>
    <t xml:space="preserve">Ирклиевское МУМП ЖКХ</t>
  </si>
  <si>
    <t xml:space="preserve">2328017369</t>
  </si>
  <si>
    <t xml:space="preserve">18-09-2006 00:00:00</t>
  </si>
  <si>
    <t xml:space="preserve">26473021</t>
  </si>
  <si>
    <t xml:space="preserve">Кавказский завод ЖБШ филиал ОАО "БЭТ"</t>
  </si>
  <si>
    <t xml:space="preserve">7708669867</t>
  </si>
  <si>
    <t xml:space="preserve">232902001</t>
  </si>
  <si>
    <t xml:space="preserve">26468809</t>
  </si>
  <si>
    <t xml:space="preserve">Крупское МП "ЖКХ"</t>
  </si>
  <si>
    <t xml:space="preserve">2328016100</t>
  </si>
  <si>
    <t xml:space="preserve">26470953</t>
  </si>
  <si>
    <t xml:space="preserve">Крыловское МУП "Водоканал"</t>
  </si>
  <si>
    <t xml:space="preserve">2338010877</t>
  </si>
  <si>
    <t xml:space="preserve">31390214</t>
  </si>
  <si>
    <t xml:space="preserve">МАУ "Городское хозяйство"</t>
  </si>
  <si>
    <t xml:space="preserve">2369007521</t>
  </si>
  <si>
    <t xml:space="preserve">236901001</t>
  </si>
  <si>
    <t xml:space="preserve">01-12-2019 00:00:00</t>
  </si>
  <si>
    <t xml:space="preserve">31309451</t>
  </si>
  <si>
    <t xml:space="preserve">МАУ "ЖКХ"</t>
  </si>
  <si>
    <t xml:space="preserve">2369007024</t>
  </si>
  <si>
    <t xml:space="preserve">07-03-2019 00:00:00</t>
  </si>
  <si>
    <t xml:space="preserve">31291339</t>
  </si>
  <si>
    <t xml:space="preserve">МБУ "Альянс"</t>
  </si>
  <si>
    <t xml:space="preserve">2373015571</t>
  </si>
  <si>
    <t xml:space="preserve">237301001</t>
  </si>
  <si>
    <t xml:space="preserve">13-11-2018 00:00:00</t>
  </si>
  <si>
    <t xml:space="preserve">28829155</t>
  </si>
  <si>
    <t xml:space="preserve">МБУ "Батуринский исток"</t>
  </si>
  <si>
    <t xml:space="preserve">2327013266</t>
  </si>
  <si>
    <t xml:space="preserve">232701001</t>
  </si>
  <si>
    <t xml:space="preserve">21-01-2014 00:00:00</t>
  </si>
  <si>
    <t xml:space="preserve">28980747</t>
  </si>
  <si>
    <t xml:space="preserve">МБУ "Возрождение"</t>
  </si>
  <si>
    <t xml:space="preserve">2356048249</t>
  </si>
  <si>
    <t xml:space="preserve">06-07-2015 00:00:00</t>
  </si>
  <si>
    <t xml:space="preserve">28286747</t>
  </si>
  <si>
    <t xml:space="preserve">МБУ "Восхождение"</t>
  </si>
  <si>
    <t xml:space="preserve">2356048175</t>
  </si>
  <si>
    <t xml:space="preserve">21-10-2013 00:00:00</t>
  </si>
  <si>
    <t xml:space="preserve">28144159</t>
  </si>
  <si>
    <t xml:space="preserve">МБУ "Голубицкая ПЭС"</t>
  </si>
  <si>
    <t xml:space="preserve">2352045737</t>
  </si>
  <si>
    <t xml:space="preserve">21-01-2013 00:00:00</t>
  </si>
  <si>
    <t xml:space="preserve">30913267</t>
  </si>
  <si>
    <t xml:space="preserve">МБУ "Город"</t>
  </si>
  <si>
    <t xml:space="preserve">2356045992</t>
  </si>
  <si>
    <t xml:space="preserve">26-04-2017 00:00:00</t>
  </si>
  <si>
    <t xml:space="preserve">26769945</t>
  </si>
  <si>
    <t xml:space="preserve">МБУ "Исток"</t>
  </si>
  <si>
    <t xml:space="preserve">2327012248</t>
  </si>
  <si>
    <t xml:space="preserve">19-11-2010 00:00:00</t>
  </si>
  <si>
    <t xml:space="preserve">26823668</t>
  </si>
  <si>
    <t xml:space="preserve">МБУ "Коммунальник"</t>
  </si>
  <si>
    <t xml:space="preserve">2327012262</t>
  </si>
  <si>
    <t xml:space="preserve">22-11-2010 00:00:00</t>
  </si>
  <si>
    <t xml:space="preserve">28142549</t>
  </si>
  <si>
    <t xml:space="preserve">МБУ "Криница"</t>
  </si>
  <si>
    <t xml:space="preserve">2327012939</t>
  </si>
  <si>
    <t xml:space="preserve">18-12-2012 00:00:00</t>
  </si>
  <si>
    <t xml:space="preserve">28979699</t>
  </si>
  <si>
    <t xml:space="preserve">МБУ "Парк"</t>
  </si>
  <si>
    <t xml:space="preserve">2373007980</t>
  </si>
  <si>
    <t xml:space="preserve">30-06-2015 00:00:00</t>
  </si>
  <si>
    <t xml:space="preserve">26835302</t>
  </si>
  <si>
    <t xml:space="preserve">МБУ "Рассвет"</t>
  </si>
  <si>
    <t xml:space="preserve">2356048425</t>
  </si>
  <si>
    <t xml:space="preserve">26530820</t>
  </si>
  <si>
    <t xml:space="preserve">МБУ "Сервис - Новое Село"</t>
  </si>
  <si>
    <t xml:space="preserve">2327011533</t>
  </si>
  <si>
    <t xml:space="preserve">10-11-2008 00:00:00</t>
  </si>
  <si>
    <t xml:space="preserve">31096364</t>
  </si>
  <si>
    <t xml:space="preserve">МБУ "Станичник"</t>
  </si>
  <si>
    <t xml:space="preserve">2356047943</t>
  </si>
  <si>
    <t xml:space="preserve">01-09-2008 00:00:00</t>
  </si>
  <si>
    <t xml:space="preserve">28017769</t>
  </si>
  <si>
    <t xml:space="preserve">МБУ "Старт"</t>
  </si>
  <si>
    <t xml:space="preserve">2356048048</t>
  </si>
  <si>
    <t xml:space="preserve">31002897</t>
  </si>
  <si>
    <t xml:space="preserve">МКП "Аквасервис"</t>
  </si>
  <si>
    <t xml:space="preserve">2377000304</t>
  </si>
  <si>
    <t xml:space="preserve">237701001</t>
  </si>
  <si>
    <t xml:space="preserve">10-10-2017 00:00:00</t>
  </si>
  <si>
    <t xml:space="preserve">26473529</t>
  </si>
  <si>
    <t xml:space="preserve">МКП "Горизонт"</t>
  </si>
  <si>
    <t xml:space="preserve">2346015999</t>
  </si>
  <si>
    <t xml:space="preserve">11-12-2008 00:00:00</t>
  </si>
  <si>
    <t xml:space="preserve">26473383</t>
  </si>
  <si>
    <t xml:space="preserve">МКП "Михайловское"</t>
  </si>
  <si>
    <t xml:space="preserve">2339015878</t>
  </si>
  <si>
    <t xml:space="preserve">18-01-2010 00:00:00</t>
  </si>
  <si>
    <t xml:space="preserve">26530647</t>
  </si>
  <si>
    <t xml:space="preserve">МКП "Новоалексеевское"</t>
  </si>
  <si>
    <t xml:space="preserve">2339018491</t>
  </si>
  <si>
    <t xml:space="preserve">25-06-2010 00:00:00</t>
  </si>
  <si>
    <t xml:space="preserve">31223116</t>
  </si>
  <si>
    <t xml:space="preserve">МКП "Партнер"</t>
  </si>
  <si>
    <t xml:space="preserve">2377000914</t>
  </si>
  <si>
    <t xml:space="preserve">23-03-2018 00:00:00</t>
  </si>
  <si>
    <t xml:space="preserve">26473397</t>
  </si>
  <si>
    <t xml:space="preserve">МКП "Темиргоевское"</t>
  </si>
  <si>
    <t xml:space="preserve">2339015780</t>
  </si>
  <si>
    <t xml:space="preserve">26473381</t>
  </si>
  <si>
    <t xml:space="preserve">МКП "Услуга"</t>
  </si>
  <si>
    <t xml:space="preserve">2339015691</t>
  </si>
  <si>
    <t xml:space="preserve">30814132</t>
  </si>
  <si>
    <t xml:space="preserve">МКП "Услуга" Екатериновского сельского поселения Щербиновского района</t>
  </si>
  <si>
    <t xml:space="preserve">2361004208</t>
  </si>
  <si>
    <t xml:space="preserve">236101001</t>
  </si>
  <si>
    <t xml:space="preserve">28-01-2010 00:00:00</t>
  </si>
  <si>
    <t xml:space="preserve">31065850</t>
  </si>
  <si>
    <t xml:space="preserve">МКП ЖКХ "Старолеушковское сельское поселение"Павловского района</t>
  </si>
  <si>
    <t xml:space="preserve">2346016706</t>
  </si>
  <si>
    <t xml:space="preserve">01-02-2018 00:00:00</t>
  </si>
  <si>
    <t xml:space="preserve">30377609</t>
  </si>
  <si>
    <t xml:space="preserve">МКУ "АХЦ "Воронежский"</t>
  </si>
  <si>
    <t xml:space="preserve">2373008373</t>
  </si>
  <si>
    <t xml:space="preserve">01-12-2015 00:00:00</t>
  </si>
  <si>
    <t xml:space="preserve">26566036</t>
  </si>
  <si>
    <t xml:space="preserve">МКУ "Горькобалковское"</t>
  </si>
  <si>
    <t xml:space="preserve">2344014051</t>
  </si>
  <si>
    <t xml:space="preserve">10-02-2006 00:00:00</t>
  </si>
  <si>
    <t xml:space="preserve">26471322</t>
  </si>
  <si>
    <t xml:space="preserve">МКУ "Незамаевское"</t>
  </si>
  <si>
    <t xml:space="preserve">2344014005</t>
  </si>
  <si>
    <t xml:space="preserve">20-01-2006 00:00:00</t>
  </si>
  <si>
    <t xml:space="preserve">26471324</t>
  </si>
  <si>
    <t xml:space="preserve">МКУ "Новоивановское"</t>
  </si>
  <si>
    <t xml:space="preserve">2344013996</t>
  </si>
  <si>
    <t xml:space="preserve">26471310</t>
  </si>
  <si>
    <t xml:space="preserve">МКУ "Южное"</t>
  </si>
  <si>
    <t xml:space="preserve">2344013971</t>
  </si>
  <si>
    <t xml:space="preserve">16-01-2006 00:00:00</t>
  </si>
  <si>
    <t xml:space="preserve">26825665</t>
  </si>
  <si>
    <t xml:space="preserve">МКУП "Сельское хозяйство"</t>
  </si>
  <si>
    <t xml:space="preserve">2343018825</t>
  </si>
  <si>
    <t xml:space="preserve">24-01-2007 00:00:00</t>
  </si>
  <si>
    <t xml:space="preserve">26795664</t>
  </si>
  <si>
    <t xml:space="preserve">МООО "Мичуринское ЖКХ"</t>
  </si>
  <si>
    <t xml:space="preserve">2330040118</t>
  </si>
  <si>
    <t xml:space="preserve">26468848</t>
  </si>
  <si>
    <t xml:space="preserve">МООО "Пластуновское ЖКХ"</t>
  </si>
  <si>
    <t xml:space="preserve">2330035319</t>
  </si>
  <si>
    <t xml:space="preserve">26473008</t>
  </si>
  <si>
    <t xml:space="preserve">МП "Водоканал"</t>
  </si>
  <si>
    <t xml:space="preserve">2329018887</t>
  </si>
  <si>
    <t xml:space="preserve">232901001</t>
  </si>
  <si>
    <t xml:space="preserve">26470943</t>
  </si>
  <si>
    <t xml:space="preserve">МП "ЖКХ" Красноармейского района</t>
  </si>
  <si>
    <t xml:space="preserve">2336001098</t>
  </si>
  <si>
    <t xml:space="preserve">26473443</t>
  </si>
  <si>
    <t xml:space="preserve">МУ "Импульс"</t>
  </si>
  <si>
    <t xml:space="preserve">2344013989</t>
  </si>
  <si>
    <t xml:space="preserve">19-01-2006 00:00:00</t>
  </si>
  <si>
    <t xml:space="preserve">26471313</t>
  </si>
  <si>
    <t xml:space="preserve">МУ "Калниболотское"</t>
  </si>
  <si>
    <t xml:space="preserve">2344014020</t>
  </si>
  <si>
    <t xml:space="preserve">27-01-2007 00:00:00</t>
  </si>
  <si>
    <t xml:space="preserve">26647606</t>
  </si>
  <si>
    <t xml:space="preserve">МУ "Комсомолец"</t>
  </si>
  <si>
    <t xml:space="preserve">2361003532</t>
  </si>
  <si>
    <t xml:space="preserve">26471318</t>
  </si>
  <si>
    <t xml:space="preserve">МУ "Кубанское хозяйственное объединение"</t>
  </si>
  <si>
    <t xml:space="preserve">2344013964</t>
  </si>
  <si>
    <t xml:space="preserve">13-01-2006 00:00:00</t>
  </si>
  <si>
    <t xml:space="preserve">27991850</t>
  </si>
  <si>
    <t xml:space="preserve">МУ МП "Предгорье" ст. Упорной</t>
  </si>
  <si>
    <t xml:space="preserve">2374000017</t>
  </si>
  <si>
    <t xml:space="preserve">237401001</t>
  </si>
  <si>
    <t xml:space="preserve">06-11-2012 00:00:00</t>
  </si>
  <si>
    <t xml:space="preserve">28458494</t>
  </si>
  <si>
    <t xml:space="preserve">МУ МПКХ "Луч"</t>
  </si>
  <si>
    <t xml:space="preserve">2374000881</t>
  </si>
  <si>
    <t xml:space="preserve">01-01-2014 00:00:00</t>
  </si>
  <si>
    <t xml:space="preserve">26470983</t>
  </si>
  <si>
    <t xml:space="preserve">МУ МПКХ ст.Ахметовской</t>
  </si>
  <si>
    <t xml:space="preserve">2314019292</t>
  </si>
  <si>
    <t xml:space="preserve">231401001</t>
  </si>
  <si>
    <t xml:space="preserve">28815209</t>
  </si>
  <si>
    <t xml:space="preserve">МУ МПКХ ст.Владимирской</t>
  </si>
  <si>
    <t xml:space="preserve">2314019302</t>
  </si>
  <si>
    <t xml:space="preserve">07-07-2006 00:00:00</t>
  </si>
  <si>
    <t xml:space="preserve">26355073</t>
  </si>
  <si>
    <t xml:space="preserve">МУ МПКХ ст.Вознесенской</t>
  </si>
  <si>
    <t xml:space="preserve">2314019278</t>
  </si>
  <si>
    <t xml:space="preserve">26471081</t>
  </si>
  <si>
    <t xml:space="preserve">МУ МПКХ ст.Чамлыкской</t>
  </si>
  <si>
    <t xml:space="preserve">2314019285</t>
  </si>
  <si>
    <t xml:space="preserve">26470996</t>
  </si>
  <si>
    <t xml:space="preserve">МУ МПКХ х.Первая Синюха</t>
  </si>
  <si>
    <t xml:space="preserve">2314019493</t>
  </si>
  <si>
    <t xml:space="preserve">26471225</t>
  </si>
  <si>
    <t xml:space="preserve">МУКП "Жилкомхоз" Костромское"</t>
  </si>
  <si>
    <t xml:space="preserve">2342016705</t>
  </si>
  <si>
    <t xml:space="preserve">234201001</t>
  </si>
  <si>
    <t xml:space="preserve">09-08-2006 00:00:00</t>
  </si>
  <si>
    <t xml:space="preserve">26468805</t>
  </si>
  <si>
    <t xml:space="preserve">МУМП ЖКХ "Газырское"</t>
  </si>
  <si>
    <t xml:space="preserve">2328014600</t>
  </si>
  <si>
    <t xml:space="preserve">28137056</t>
  </si>
  <si>
    <t xml:space="preserve">МУМПКХ Каладжинского сельского поселения</t>
  </si>
  <si>
    <t xml:space="preserve">2314025722</t>
  </si>
  <si>
    <t xml:space="preserve">26355016</t>
  </si>
  <si>
    <t xml:space="preserve">МУП  "Ейские тепловые сети"</t>
  </si>
  <si>
    <t xml:space="preserve">2306009759</t>
  </si>
  <si>
    <t xml:space="preserve">230601001</t>
  </si>
  <si>
    <t xml:space="preserve">28951496</t>
  </si>
  <si>
    <t xml:space="preserve">МУП  "Федоровский водоканал"</t>
  </si>
  <si>
    <t xml:space="preserve">2323032500</t>
  </si>
  <si>
    <t xml:space="preserve">09-02-2015 00:00:00</t>
  </si>
  <si>
    <t xml:space="preserve">26471364</t>
  </si>
  <si>
    <t xml:space="preserve">МУП  ЖКХ "Новолеушковское"</t>
  </si>
  <si>
    <t xml:space="preserve">2346014900</t>
  </si>
  <si>
    <t xml:space="preserve">30-11-2006 00:00:00</t>
  </si>
  <si>
    <t xml:space="preserve">28951503</t>
  </si>
  <si>
    <t xml:space="preserve">МУП " ЖКХ Березанское"</t>
  </si>
  <si>
    <t xml:space="preserve">2362000559</t>
  </si>
  <si>
    <t xml:space="preserve">236201001</t>
  </si>
  <si>
    <t xml:space="preserve">15-01-2015 00:00:00</t>
  </si>
  <si>
    <t xml:space="preserve">30884848</t>
  </si>
  <si>
    <t xml:space="preserve">МУП "Батуринский исток"</t>
  </si>
  <si>
    <t xml:space="preserve">2327014407</t>
  </si>
  <si>
    <t xml:space="preserve">28-12-2016 00:00:00</t>
  </si>
  <si>
    <t xml:space="preserve">26468703</t>
  </si>
  <si>
    <t xml:space="preserve">МУП "Белоглинский водоканал"</t>
  </si>
  <si>
    <t xml:space="preserve">2326007647</t>
  </si>
  <si>
    <t xml:space="preserve">232601001</t>
  </si>
  <si>
    <t xml:space="preserve">26-09-2005 00:00:00</t>
  </si>
  <si>
    <t xml:space="preserve">26471220</t>
  </si>
  <si>
    <t xml:space="preserve">МУП "Бесленеевское"</t>
  </si>
  <si>
    <t xml:space="preserve">2342016455</t>
  </si>
  <si>
    <t xml:space="preserve">21-04-2006 00:00:00</t>
  </si>
  <si>
    <t xml:space="preserve">28543804</t>
  </si>
  <si>
    <t xml:space="preserve">МУП "Благоустройство"</t>
  </si>
  <si>
    <t xml:space="preserve">2334020232</t>
  </si>
  <si>
    <t xml:space="preserve">233401001</t>
  </si>
  <si>
    <t xml:space="preserve">07-05-2014 00:00:00</t>
  </si>
  <si>
    <t xml:space="preserve">30431947</t>
  </si>
  <si>
    <t xml:space="preserve">2343009549</t>
  </si>
  <si>
    <t xml:space="preserve">11-01-2016 00:00:00</t>
  </si>
  <si>
    <t xml:space="preserve">30920028</t>
  </si>
  <si>
    <t xml:space="preserve">МУП "Благоустройство-Услуга"</t>
  </si>
  <si>
    <t xml:space="preserve">2339014345</t>
  </si>
  <si>
    <t xml:space="preserve">09-06-2017 00:00:00</t>
  </si>
  <si>
    <t xml:space="preserve">26470967</t>
  </si>
  <si>
    <t xml:space="preserve">МУП "Варениковское коммунальное хозяйство"</t>
  </si>
  <si>
    <t xml:space="preserve">2337032846</t>
  </si>
  <si>
    <t xml:space="preserve">233701001</t>
  </si>
  <si>
    <t xml:space="preserve">26760633</t>
  </si>
  <si>
    <t xml:space="preserve">МУП "Варнавинское"</t>
  </si>
  <si>
    <t xml:space="preserve">2323027035</t>
  </si>
  <si>
    <t xml:space="preserve">10-10-2007 00:00:00</t>
  </si>
  <si>
    <t xml:space="preserve">28535760</t>
  </si>
  <si>
    <t xml:space="preserve">МУП "Водоканал Тбилисского сельского поселения Тбилисского района"</t>
  </si>
  <si>
    <t xml:space="preserve">2364010231</t>
  </si>
  <si>
    <t xml:space="preserve">236401001</t>
  </si>
  <si>
    <t xml:space="preserve">23-06-2014 00:00:00</t>
  </si>
  <si>
    <t xml:space="preserve">28136324</t>
  </si>
  <si>
    <t xml:space="preserve">МУП "Водоканал города Новороссийска"</t>
  </si>
  <si>
    <t xml:space="preserve">2315178760</t>
  </si>
  <si>
    <t xml:space="preserve">26471374</t>
  </si>
  <si>
    <t xml:space="preserve">МУП "Водоканал"</t>
  </si>
  <si>
    <t xml:space="preserve">2347001036</t>
  </si>
  <si>
    <t xml:space="preserve">07-10-2002 00:00:00</t>
  </si>
  <si>
    <t xml:space="preserve">31324012</t>
  </si>
  <si>
    <t xml:space="preserve">МУП "Водоканал" Кропоткинского городского поселения</t>
  </si>
  <si>
    <t xml:space="preserve">2364017910</t>
  </si>
  <si>
    <t xml:space="preserve">04-04-2019 00:00:00</t>
  </si>
  <si>
    <t xml:space="preserve">26470978</t>
  </si>
  <si>
    <t xml:space="preserve">МУП "Водоканал" города Лабинска</t>
  </si>
  <si>
    <t xml:space="preserve">2314019408</t>
  </si>
  <si>
    <t xml:space="preserve">28153653</t>
  </si>
  <si>
    <t xml:space="preserve">МУП "Водопроводные сети"</t>
  </si>
  <si>
    <t xml:space="preserve">2350012415</t>
  </si>
  <si>
    <t xml:space="preserve">235001001</t>
  </si>
  <si>
    <t xml:space="preserve">24-12-2012 00:00:00</t>
  </si>
  <si>
    <t xml:space="preserve">28455329</t>
  </si>
  <si>
    <t xml:space="preserve">МУП "Восточное"</t>
  </si>
  <si>
    <t xml:space="preserve">2346018044</t>
  </si>
  <si>
    <t xml:space="preserve">19-11-2013 00:00:00</t>
  </si>
  <si>
    <t xml:space="preserve">27183657</t>
  </si>
  <si>
    <t xml:space="preserve">МУП "Выселковские коммунальные системы"</t>
  </si>
  <si>
    <t xml:space="preserve">2328000573</t>
  </si>
  <si>
    <t xml:space="preserve">24-06-2011 00:00:00</t>
  </si>
  <si>
    <t xml:space="preserve">26468711</t>
  </si>
  <si>
    <t xml:space="preserve">МУП "Горводоканал"</t>
  </si>
  <si>
    <t xml:space="preserve">2303024332</t>
  </si>
  <si>
    <t xml:space="preserve">230301001</t>
  </si>
  <si>
    <t xml:space="preserve">26402694</t>
  </si>
  <si>
    <t xml:space="preserve">МУП "Горжилкомхоз"</t>
  </si>
  <si>
    <t xml:space="preserve">2339014867</t>
  </si>
  <si>
    <t xml:space="preserve">13-08-2009 00:00:00</t>
  </si>
  <si>
    <t xml:space="preserve">30349482</t>
  </si>
  <si>
    <t xml:space="preserve">МУП "Динком "ТЕПЛО"</t>
  </si>
  <si>
    <t xml:space="preserve">2373008912</t>
  </si>
  <si>
    <t xml:space="preserve">01-08-2015 00:00:00</t>
  </si>
  <si>
    <t xml:space="preserve">28981442</t>
  </si>
  <si>
    <t xml:space="preserve">МУП "Дмитриевское"</t>
  </si>
  <si>
    <t xml:space="preserve">2364012158</t>
  </si>
  <si>
    <t xml:space="preserve">16-04-2015 00:00:00</t>
  </si>
  <si>
    <t xml:space="preserve">28487284</t>
  </si>
  <si>
    <t xml:space="preserve">МУП "Должанское"</t>
  </si>
  <si>
    <t xml:space="preserve">2361010917</t>
  </si>
  <si>
    <t xml:space="preserve">25-02-2014 00:00:00</t>
  </si>
  <si>
    <t xml:space="preserve">26471614</t>
  </si>
  <si>
    <t xml:space="preserve">МУП "Дружба"</t>
  </si>
  <si>
    <t xml:space="preserve">2357006611</t>
  </si>
  <si>
    <t xml:space="preserve">26468685</t>
  </si>
  <si>
    <t xml:space="preserve">МУП "ЖКХ "Холмское"</t>
  </si>
  <si>
    <t xml:space="preserve">2323000330</t>
  </si>
  <si>
    <t xml:space="preserve">30-12-2002 00:00:00</t>
  </si>
  <si>
    <t xml:space="preserve">30803692</t>
  </si>
  <si>
    <t xml:space="preserve">МУП "ЖКХ Алексее - Тенгинское"</t>
  </si>
  <si>
    <t xml:space="preserve">2364013514</t>
  </si>
  <si>
    <t xml:space="preserve">01-03-2016 00:00:00</t>
  </si>
  <si>
    <t xml:space="preserve">26355149</t>
  </si>
  <si>
    <t xml:space="preserve">МУП "ЖКХ Архангельского сельского поселения Тихорецкого района"</t>
  </si>
  <si>
    <t xml:space="preserve">2354009580</t>
  </si>
  <si>
    <t xml:space="preserve">30803686</t>
  </si>
  <si>
    <t xml:space="preserve">МУП "ЖКХ Марьинское"</t>
  </si>
  <si>
    <t xml:space="preserve">2364013458</t>
  </si>
  <si>
    <t xml:space="preserve">26-02-2016 00:00:00</t>
  </si>
  <si>
    <t xml:space="preserve">26473768</t>
  </si>
  <si>
    <t xml:space="preserve">МУП "ЖКХ Небугского сельского поселения"</t>
  </si>
  <si>
    <t xml:space="preserve">2365003131</t>
  </si>
  <si>
    <t xml:space="preserve">236501001</t>
  </si>
  <si>
    <t xml:space="preserve">26-05-2006 00:00:00</t>
  </si>
  <si>
    <t xml:space="preserve">28860886</t>
  </si>
  <si>
    <t xml:space="preserve">МУП "ЖКХ Новоплатнировское"</t>
  </si>
  <si>
    <t xml:space="preserve">2341016893</t>
  </si>
  <si>
    <t xml:space="preserve">234101001</t>
  </si>
  <si>
    <t xml:space="preserve">21-05-2014 00:00:00</t>
  </si>
  <si>
    <t xml:space="preserve">27892167</t>
  </si>
  <si>
    <t xml:space="preserve">МУП "ЖКХ Тбилисского сельского поселения Тбилисского района"</t>
  </si>
  <si>
    <t xml:space="preserve">2364007045</t>
  </si>
  <si>
    <t xml:space="preserve">27-07-2012 00:00:00</t>
  </si>
  <si>
    <t xml:space="preserve">26406417</t>
  </si>
  <si>
    <t xml:space="preserve">МУП "ЖКХ Терновского сельского поселения Тихорецкого района"</t>
  </si>
  <si>
    <t xml:space="preserve">2354009780</t>
  </si>
  <si>
    <t xml:space="preserve">13-10-2009 00:00:00</t>
  </si>
  <si>
    <t xml:space="preserve">30377855</t>
  </si>
  <si>
    <t xml:space="preserve">МУП "ЖКХ Тихорецкого района"</t>
  </si>
  <si>
    <t xml:space="preserve">2360008633</t>
  </si>
  <si>
    <t xml:space="preserve">236001001</t>
  </si>
  <si>
    <t xml:space="preserve">11-12-2015 00:00:00</t>
  </si>
  <si>
    <t xml:space="preserve">26355160</t>
  </si>
  <si>
    <t xml:space="preserve">МУП "ЖКХ г. Туапсе"</t>
  </si>
  <si>
    <t xml:space="preserve">2365001416</t>
  </si>
  <si>
    <t xml:space="preserve">21-03-2005 00:00:00</t>
  </si>
  <si>
    <t xml:space="preserve">26470929</t>
  </si>
  <si>
    <t xml:space="preserve">МУП "ЖКХ" Журавского поселения</t>
  </si>
  <si>
    <t xml:space="preserve">2335014760</t>
  </si>
  <si>
    <t xml:space="preserve">233501001</t>
  </si>
  <si>
    <t xml:space="preserve">26473342</t>
  </si>
  <si>
    <t xml:space="preserve">МУП "ЖКХ" Пролетарского сельского поселения</t>
  </si>
  <si>
    <t xml:space="preserve">2335014584</t>
  </si>
  <si>
    <t xml:space="preserve">26473344</t>
  </si>
  <si>
    <t xml:space="preserve">МУП "ЖКХ" Раздольненского сельского поселения</t>
  </si>
  <si>
    <t xml:space="preserve">2335014591</t>
  </si>
  <si>
    <t xml:space="preserve">26473346</t>
  </si>
  <si>
    <t xml:space="preserve">МУП "ЖКХ" Сергиевского сельского поселения</t>
  </si>
  <si>
    <t xml:space="preserve">2335014601</t>
  </si>
  <si>
    <t xml:space="preserve">26473664</t>
  </si>
  <si>
    <t xml:space="preserve">МУП "ЖКХ-Курчанское"</t>
  </si>
  <si>
    <t xml:space="preserve">2352033379</t>
  </si>
  <si>
    <t xml:space="preserve">14-01-2008 00:00:00</t>
  </si>
  <si>
    <t xml:space="preserve">28953464</t>
  </si>
  <si>
    <t xml:space="preserve">МУП "Западное ЖКХ"</t>
  </si>
  <si>
    <t xml:space="preserve">2341016131</t>
  </si>
  <si>
    <t xml:space="preserve">27-10-2011 00:00:00</t>
  </si>
  <si>
    <t xml:space="preserve">30851087</t>
  </si>
  <si>
    <t xml:space="preserve">МУП "Исток"</t>
  </si>
  <si>
    <t xml:space="preserve">2327013996</t>
  </si>
  <si>
    <t xml:space="preserve">20-10-2015 00:00:00</t>
  </si>
  <si>
    <t xml:space="preserve">30912373</t>
  </si>
  <si>
    <t xml:space="preserve">МУП "Казанское"</t>
  </si>
  <si>
    <t xml:space="preserve">2364015247</t>
  </si>
  <si>
    <t xml:space="preserve">04-05-2017 00:00:00</t>
  </si>
  <si>
    <t xml:space="preserve">30873875</t>
  </si>
  <si>
    <t xml:space="preserve">МУП "Коммунальник"</t>
  </si>
  <si>
    <t xml:space="preserve">2327014005</t>
  </si>
  <si>
    <t xml:space="preserve">28-10-2015 00:00:00</t>
  </si>
  <si>
    <t xml:space="preserve">28263633</t>
  </si>
  <si>
    <t xml:space="preserve">МУП "Коммунальные услуги"</t>
  </si>
  <si>
    <t xml:space="preserve">2350012486</t>
  </si>
  <si>
    <t xml:space="preserve">28-02-2013 00:00:00</t>
  </si>
  <si>
    <t xml:space="preserve">28817209</t>
  </si>
  <si>
    <t xml:space="preserve">МУП "Коммунальщик",  Сладковское сельское поселение Лабинский район</t>
  </si>
  <si>
    <t xml:space="preserve">2374980052</t>
  </si>
  <si>
    <t xml:space="preserve">26471601</t>
  </si>
  <si>
    <t xml:space="preserve">МУП "Кубанское"</t>
  </si>
  <si>
    <t xml:space="preserve">2357006717</t>
  </si>
  <si>
    <t xml:space="preserve">11-02-2008 00:00:00</t>
  </si>
  <si>
    <t xml:space="preserve">26470809</t>
  </si>
  <si>
    <t xml:space="preserve">МУП "Куйбышевское ЖКХ"</t>
  </si>
  <si>
    <t xml:space="preserve">2333011676</t>
  </si>
  <si>
    <t xml:space="preserve">233301001</t>
  </si>
  <si>
    <t xml:space="preserve">26473315</t>
  </si>
  <si>
    <t xml:space="preserve">МУП "Лосевское"</t>
  </si>
  <si>
    <t xml:space="preserve">2332017227</t>
  </si>
  <si>
    <t xml:space="preserve">233201001</t>
  </si>
  <si>
    <t xml:space="preserve">11-12-2006 00:00:00</t>
  </si>
  <si>
    <t xml:space="preserve">26471237</t>
  </si>
  <si>
    <t xml:space="preserve">МУП "Махошевское"</t>
  </si>
  <si>
    <t xml:space="preserve">2342016462</t>
  </si>
  <si>
    <t xml:space="preserve">26-04-2006 00:00:00</t>
  </si>
  <si>
    <t xml:space="preserve">28435983</t>
  </si>
  <si>
    <t xml:space="preserve">МУП "Мирское"</t>
  </si>
  <si>
    <t xml:space="preserve">2364007863</t>
  </si>
  <si>
    <t xml:space="preserve">04-12-2012 00:00:00</t>
  </si>
  <si>
    <t xml:space="preserve">26471193</t>
  </si>
  <si>
    <t xml:space="preserve">МУП "Мостводоканал"</t>
  </si>
  <si>
    <t xml:space="preserve">2342016399</t>
  </si>
  <si>
    <t xml:space="preserve">24-03-2006 00:00:00</t>
  </si>
  <si>
    <t xml:space="preserve">26475790</t>
  </si>
  <si>
    <t xml:space="preserve">МУП "Новодмитриевское ЖКХ"</t>
  </si>
  <si>
    <t xml:space="preserve">2348029330</t>
  </si>
  <si>
    <t xml:space="preserve">234801001</t>
  </si>
  <si>
    <t xml:space="preserve">13-04-2009 00:00:00</t>
  </si>
  <si>
    <t xml:space="preserve">26471258</t>
  </si>
  <si>
    <t xml:space="preserve">МУП "Новокубанский городской водоканал"</t>
  </si>
  <si>
    <t xml:space="preserve">2343015616</t>
  </si>
  <si>
    <t xml:space="preserve">31296655</t>
  </si>
  <si>
    <t xml:space="preserve">МУП "Новомихайловское ВКХ"</t>
  </si>
  <si>
    <t xml:space="preserve">2365027333</t>
  </si>
  <si>
    <t xml:space="preserve">31073938</t>
  </si>
  <si>
    <t xml:space="preserve">МУП "Новомихайловское благоустройство и архитектура"</t>
  </si>
  <si>
    <t xml:space="preserve">2365014172</t>
  </si>
  <si>
    <t xml:space="preserve">01-03-2018 00:00:00</t>
  </si>
  <si>
    <t xml:space="preserve">26530408</t>
  </si>
  <si>
    <t xml:space="preserve">МУП "Новый путь"</t>
  </si>
  <si>
    <t xml:space="preserve">2343019459</t>
  </si>
  <si>
    <t xml:space="preserve">05-02-2008 00:00:00</t>
  </si>
  <si>
    <t xml:space="preserve">26468697</t>
  </si>
  <si>
    <t xml:space="preserve">МУП "Ольгинское ЖКХ"</t>
  </si>
  <si>
    <t xml:space="preserve">2323024764</t>
  </si>
  <si>
    <t xml:space="preserve">19-12-2005 00:00:00</t>
  </si>
  <si>
    <t xml:space="preserve">26471610</t>
  </si>
  <si>
    <t xml:space="preserve">МУП "Параллель"</t>
  </si>
  <si>
    <t xml:space="preserve">2357006587</t>
  </si>
  <si>
    <t xml:space="preserve">27115749</t>
  </si>
  <si>
    <t xml:space="preserve">МУП "Песчаное ЖКХ"</t>
  </si>
  <si>
    <t xml:space="preserve">2364001935</t>
  </si>
  <si>
    <t xml:space="preserve">12-09-2012 00:00:00</t>
  </si>
  <si>
    <t xml:space="preserve">27690149</t>
  </si>
  <si>
    <t xml:space="preserve">МУП "По благоустройству территории Ванновского сельского поселения Тбилисского района"</t>
  </si>
  <si>
    <t xml:space="preserve">2351012295</t>
  </si>
  <si>
    <t xml:space="preserve">01-03-2012 00:00:00</t>
  </si>
  <si>
    <t xml:space="preserve">30803716</t>
  </si>
  <si>
    <t xml:space="preserve">МУП "По благоустройству территории Геймановского сельского поселения Тбилисского района"</t>
  </si>
  <si>
    <t xml:space="preserve">2364013440</t>
  </si>
  <si>
    <t xml:space="preserve">04-02-2016 00:00:00</t>
  </si>
  <si>
    <t xml:space="preserve">27115698</t>
  </si>
  <si>
    <t xml:space="preserve">МУП "По благоустройству территории Ловлинского сельского поселения"</t>
  </si>
  <si>
    <t xml:space="preserve">2351012062</t>
  </si>
  <si>
    <t xml:space="preserve">12-09-2011 00:00:00</t>
  </si>
  <si>
    <t xml:space="preserve">26760273</t>
  </si>
  <si>
    <t xml:space="preserve">МУП "По благоустройству территории Нововладимирского сельского поселения"</t>
  </si>
  <si>
    <t xml:space="preserve">2351011647</t>
  </si>
  <si>
    <t xml:space="preserve">02-02-2011 00:00:00</t>
  </si>
  <si>
    <t xml:space="preserve">26477065</t>
  </si>
  <si>
    <t xml:space="preserve">МУП "Поселенческий водопровод"</t>
  </si>
  <si>
    <t xml:space="preserve">2360002180</t>
  </si>
  <si>
    <t xml:space="preserve">30395497</t>
  </si>
  <si>
    <t xml:space="preserve">МУП "Привольное"</t>
  </si>
  <si>
    <t xml:space="preserve">2364012662</t>
  </si>
  <si>
    <t xml:space="preserve">01-01-2016 00:00:00</t>
  </si>
  <si>
    <t xml:space="preserve">26471200</t>
  </si>
  <si>
    <t xml:space="preserve">МУП "Псебайводоканал"</t>
  </si>
  <si>
    <t xml:space="preserve">2342016423</t>
  </si>
  <si>
    <t xml:space="preserve">30-03-2006 00:00:00</t>
  </si>
  <si>
    <t xml:space="preserve">27581124</t>
  </si>
  <si>
    <t xml:space="preserve">МУП "Райводоканал"</t>
  </si>
  <si>
    <t xml:space="preserve">2365018106</t>
  </si>
  <si>
    <t xml:space="preserve">20-05-2011 00:00:00</t>
  </si>
  <si>
    <t xml:space="preserve">26532108</t>
  </si>
  <si>
    <t xml:space="preserve">МУП "Ресурс"</t>
  </si>
  <si>
    <t xml:space="preserve">2357006040</t>
  </si>
  <si>
    <t xml:space="preserve">19-08-2010 00:00:00</t>
  </si>
  <si>
    <t xml:space="preserve">26468834</t>
  </si>
  <si>
    <t xml:space="preserve">МУП "Родник"</t>
  </si>
  <si>
    <t xml:space="preserve">2330016852</t>
  </si>
  <si>
    <t xml:space="preserve">26468858</t>
  </si>
  <si>
    <t xml:space="preserve">МУП "Родное подворье"</t>
  </si>
  <si>
    <t xml:space="preserve">2330032780</t>
  </si>
  <si>
    <t xml:space="preserve">27678020</t>
  </si>
  <si>
    <t xml:space="preserve">МУП "Советское МКХ"</t>
  </si>
  <si>
    <t xml:space="preserve">2372001880</t>
  </si>
  <si>
    <t xml:space="preserve">237201001</t>
  </si>
  <si>
    <t xml:space="preserve">14-02-2012 00:00:00</t>
  </si>
  <si>
    <t xml:space="preserve">26473430</t>
  </si>
  <si>
    <t xml:space="preserve">МУП "Стимул"</t>
  </si>
  <si>
    <t xml:space="preserve">2343019385</t>
  </si>
  <si>
    <t xml:space="preserve">30-11-2007 00:00:00</t>
  </si>
  <si>
    <t xml:space="preserve">26473640</t>
  </si>
  <si>
    <t xml:space="preserve">МУП "ТУ ЖКХ"</t>
  </si>
  <si>
    <t xml:space="preserve">2352040305</t>
  </si>
  <si>
    <t xml:space="preserve">12-12-2006 00:00:00</t>
  </si>
  <si>
    <t xml:space="preserve">26468913</t>
  </si>
  <si>
    <t xml:space="preserve">МУП "Тепловодокомплекс Темижбекский"</t>
  </si>
  <si>
    <t xml:space="preserve">2332017202</t>
  </si>
  <si>
    <t xml:space="preserve">16-11-2006 00:00:00</t>
  </si>
  <si>
    <t xml:space="preserve">26473414</t>
  </si>
  <si>
    <t xml:space="preserve">МУП "Унароковское"</t>
  </si>
  <si>
    <t xml:space="preserve">2342018004</t>
  </si>
  <si>
    <t xml:space="preserve">09-10-2008 00:00:00</t>
  </si>
  <si>
    <t xml:space="preserve">26471618</t>
  </si>
  <si>
    <t xml:space="preserve">МУП "Уруп"</t>
  </si>
  <si>
    <t xml:space="preserve">2357006690</t>
  </si>
  <si>
    <t xml:space="preserve">28455403</t>
  </si>
  <si>
    <t xml:space="preserve">МУП "Успенский водоканал"</t>
  </si>
  <si>
    <t xml:space="preserve">2372006937</t>
  </si>
  <si>
    <t xml:space="preserve">02-10-2013 00:00:00</t>
  </si>
  <si>
    <t xml:space="preserve">26472870</t>
  </si>
  <si>
    <t xml:space="preserve">МУП "Успенское хозяйственное объединение"</t>
  </si>
  <si>
    <t xml:space="preserve">2326008400</t>
  </si>
  <si>
    <t xml:space="preserve">18-10-2007 00:00:00</t>
  </si>
  <si>
    <t xml:space="preserve">26473575</t>
  </si>
  <si>
    <t xml:space="preserve">МУП "Уют"</t>
  </si>
  <si>
    <t xml:space="preserve">2347013031</t>
  </si>
  <si>
    <t xml:space="preserve">26-06-2007 00:00:00</t>
  </si>
  <si>
    <t xml:space="preserve">26468705</t>
  </si>
  <si>
    <t xml:space="preserve">МУП "Центральное хозяйственное объединение"</t>
  </si>
  <si>
    <t xml:space="preserve">2326008175</t>
  </si>
  <si>
    <t xml:space="preserve">28-09-2006 00:00:00</t>
  </si>
  <si>
    <t xml:space="preserve">30855275</t>
  </si>
  <si>
    <t xml:space="preserve">МУП "Чепигинское"</t>
  </si>
  <si>
    <t xml:space="preserve">2327014340</t>
  </si>
  <si>
    <t xml:space="preserve">14-11-2016 00:00:00</t>
  </si>
  <si>
    <t xml:space="preserve">26468864</t>
  </si>
  <si>
    <t xml:space="preserve">МУП "ЮГ"</t>
  </si>
  <si>
    <t xml:space="preserve">2330022454</t>
  </si>
  <si>
    <t xml:space="preserve">26471244</t>
  </si>
  <si>
    <t xml:space="preserve">МУП "Ярославское"</t>
  </si>
  <si>
    <t xml:space="preserve">2342016416</t>
  </si>
  <si>
    <t xml:space="preserve">28133583</t>
  </si>
  <si>
    <t xml:space="preserve">МУП «Водоканал»</t>
  </si>
  <si>
    <t xml:space="preserve">2360006114</t>
  </si>
  <si>
    <t xml:space="preserve">12-12-2012 00:00:00</t>
  </si>
  <si>
    <t xml:space="preserve">26471231</t>
  </si>
  <si>
    <t xml:space="preserve">МУП «Водоканал» Краснокутского с/п</t>
  </si>
  <si>
    <t xml:space="preserve">2342016374</t>
  </si>
  <si>
    <t xml:space="preserve">21-03-2006 00:00:00</t>
  </si>
  <si>
    <t xml:space="preserve">28445741</t>
  </si>
  <si>
    <t xml:space="preserve">МУП «ЖКХ Бородинское»</t>
  </si>
  <si>
    <t xml:space="preserve">2347015670</t>
  </si>
  <si>
    <t xml:space="preserve">14-08-2013 00:00:00</t>
  </si>
  <si>
    <t xml:space="preserve">26468215</t>
  </si>
  <si>
    <t xml:space="preserve">МУП ВКХ "Водоканал"</t>
  </si>
  <si>
    <t xml:space="preserve">2311014031</t>
  </si>
  <si>
    <t xml:space="preserve">28-10-2002 00:00:00</t>
  </si>
  <si>
    <t xml:space="preserve">30395432</t>
  </si>
  <si>
    <t xml:space="preserve">МУП ЖКХ "Атаманское"</t>
  </si>
  <si>
    <t xml:space="preserve">2346017795</t>
  </si>
  <si>
    <t xml:space="preserve">26471203</t>
  </si>
  <si>
    <t xml:space="preserve">МУП ЖКХ "Беноковское"</t>
  </si>
  <si>
    <t xml:space="preserve">2342016670</t>
  </si>
  <si>
    <t xml:space="preserve">07-08-2006 00:00:00</t>
  </si>
  <si>
    <t xml:space="preserve">26473568</t>
  </si>
  <si>
    <t xml:space="preserve">МУП ЖКХ "Бриньковское"</t>
  </si>
  <si>
    <t xml:space="preserve">2347013296</t>
  </si>
  <si>
    <t xml:space="preserve">14-02-2008 00:00:00</t>
  </si>
  <si>
    <t xml:space="preserve">26471178</t>
  </si>
  <si>
    <t xml:space="preserve">МУП ЖКХ "Восточное"</t>
  </si>
  <si>
    <t xml:space="preserve">2341013973</t>
  </si>
  <si>
    <t xml:space="preserve">25-07-2007 00:00:00</t>
  </si>
  <si>
    <t xml:space="preserve">26468605</t>
  </si>
  <si>
    <t xml:space="preserve">МУП ЖКХ "Корсунское"</t>
  </si>
  <si>
    <t xml:space="preserve">2312091310</t>
  </si>
  <si>
    <t xml:space="preserve">20-12-2002 00:00:00</t>
  </si>
  <si>
    <t xml:space="preserve">28270526</t>
  </si>
  <si>
    <t xml:space="preserve">МУП ЖКХ "Незаймановский"</t>
  </si>
  <si>
    <t xml:space="preserve">2369001897</t>
  </si>
  <si>
    <t xml:space="preserve">15-04-2013 00:00:00</t>
  </si>
  <si>
    <t xml:space="preserve">26473531</t>
  </si>
  <si>
    <t xml:space="preserve">МУП ЖКХ "Новопетровское сельское поселение"</t>
  </si>
  <si>
    <t xml:space="preserve">2346016079</t>
  </si>
  <si>
    <t xml:space="preserve">13-05-2009 00:00:00</t>
  </si>
  <si>
    <t xml:space="preserve">28953169</t>
  </si>
  <si>
    <t xml:space="preserve">МУП ЖКХ "Образцовое"</t>
  </si>
  <si>
    <t xml:space="preserve">2341013557</t>
  </si>
  <si>
    <t xml:space="preserve">26473570</t>
  </si>
  <si>
    <t xml:space="preserve">МУП ЖКХ "Ольгинское"</t>
  </si>
  <si>
    <t xml:space="preserve">2347012870</t>
  </si>
  <si>
    <t xml:space="preserve">18-03-2007 00:00:00</t>
  </si>
  <si>
    <t xml:space="preserve">26471240</t>
  </si>
  <si>
    <t xml:space="preserve">МУП ЖКХ "Переправненское"</t>
  </si>
  <si>
    <t xml:space="preserve">2342016695</t>
  </si>
  <si>
    <t xml:space="preserve">08-08-2006 00:00:00</t>
  </si>
  <si>
    <t xml:space="preserve">28446089</t>
  </si>
  <si>
    <t xml:space="preserve">МУП ЖКХ "Поселковое"</t>
  </si>
  <si>
    <t xml:space="preserve">2369002347</t>
  </si>
  <si>
    <t xml:space="preserve">03-10-2013 00:00:00</t>
  </si>
  <si>
    <t xml:space="preserve">26473572</t>
  </si>
  <si>
    <t xml:space="preserve">МУП ЖКХ "Приазовское"</t>
  </si>
  <si>
    <t xml:space="preserve">2347012951</t>
  </si>
  <si>
    <t xml:space="preserve">27-04-2007 00:00:00</t>
  </si>
  <si>
    <t xml:space="preserve">26473537</t>
  </si>
  <si>
    <t xml:space="preserve">МУП ЖКХ "Северное"</t>
  </si>
  <si>
    <t xml:space="preserve">2346015950</t>
  </si>
  <si>
    <t xml:space="preserve">08-12-2008 00:00:00</t>
  </si>
  <si>
    <t xml:space="preserve">26471370</t>
  </si>
  <si>
    <t xml:space="preserve">МУП ЖКХ "Среднечелбасское сельское поселение"</t>
  </si>
  <si>
    <t xml:space="preserve">2346015533</t>
  </si>
  <si>
    <t xml:space="preserve">26-12-2007 00:00:00</t>
  </si>
  <si>
    <t xml:space="preserve">26473336</t>
  </si>
  <si>
    <t xml:space="preserve">МУП ЖКХ "Станица"</t>
  </si>
  <si>
    <t xml:space="preserve">2335065067</t>
  </si>
  <si>
    <t xml:space="preserve">28829908</t>
  </si>
  <si>
    <t xml:space="preserve">МУП ЖКХ "Универсал плюс"</t>
  </si>
  <si>
    <t xml:space="preserve">2369003044</t>
  </si>
  <si>
    <t xml:space="preserve">09-07-2014 00:00:00</t>
  </si>
  <si>
    <t xml:space="preserve">28038493</t>
  </si>
  <si>
    <t xml:space="preserve">МУП ЖКХ «Кубанец»</t>
  </si>
  <si>
    <t xml:space="preserve">2369001270</t>
  </si>
  <si>
    <t xml:space="preserve">09-06-2012 00:00:00</t>
  </si>
  <si>
    <t xml:space="preserve">26468852</t>
  </si>
  <si>
    <t xml:space="preserve">МУП ЖКХ Нововеличковское</t>
  </si>
  <si>
    <t xml:space="preserve">2330034763</t>
  </si>
  <si>
    <t xml:space="preserve">26406092</t>
  </si>
  <si>
    <t xml:space="preserve">МУП ЖКХ Павловского сельского поселения Павловского района</t>
  </si>
  <si>
    <t xml:space="preserve">2346001210</t>
  </si>
  <si>
    <t xml:space="preserve">22-11-2001 00:00:00</t>
  </si>
  <si>
    <t xml:space="preserve">26470888</t>
  </si>
  <si>
    <t xml:space="preserve">МУП Кореновского городского поселения "ЖКХ"</t>
  </si>
  <si>
    <t xml:space="preserve">2335013397</t>
  </si>
  <si>
    <t xml:space="preserve">26528220</t>
  </si>
  <si>
    <t xml:space="preserve">МУП МО Курганинский район "Курганинсктеплоэнерго"</t>
  </si>
  <si>
    <t xml:space="preserve">2339017924</t>
  </si>
  <si>
    <t xml:space="preserve">15-06-2013 00:00:00</t>
  </si>
  <si>
    <t xml:space="preserve">28142566</t>
  </si>
  <si>
    <t xml:space="preserve">МУП МО Староминский район  "Служба водоснабжения"</t>
  </si>
  <si>
    <t xml:space="preserve">2350012430</t>
  </si>
  <si>
    <t xml:space="preserve">25-12-2012 00:00:00</t>
  </si>
  <si>
    <t xml:space="preserve">31402662</t>
  </si>
  <si>
    <t xml:space="preserve">МУП МО Усть-Лабинского района "Водоканал"</t>
  </si>
  <si>
    <t xml:space="preserve">2373017106</t>
  </si>
  <si>
    <t xml:space="preserve">26473559</t>
  </si>
  <si>
    <t xml:space="preserve">МУП НП «Водоканал»</t>
  </si>
  <si>
    <t xml:space="preserve">2347013024</t>
  </si>
  <si>
    <t xml:space="preserve">14-06-2007 00:00:00</t>
  </si>
  <si>
    <t xml:space="preserve">26473338</t>
  </si>
  <si>
    <t xml:space="preserve">МУП Новоберезанского сельского поселения Кореновского района "ЖКХ"</t>
  </si>
  <si>
    <t xml:space="preserve">2335014619</t>
  </si>
  <si>
    <t xml:space="preserve">26470850</t>
  </si>
  <si>
    <t xml:space="preserve">МУП Новоминского сельского поселения "Благоустройство"</t>
  </si>
  <si>
    <t xml:space="preserve">2334020225</t>
  </si>
  <si>
    <t xml:space="preserve">28511968</t>
  </si>
  <si>
    <t xml:space="preserve">МУП Новоясенского сельского поселения Староминского района "Коммунальные услуги"</t>
  </si>
  <si>
    <t xml:space="preserve">2350012662</t>
  </si>
  <si>
    <t xml:space="preserve">31-10-2013 00:00:00</t>
  </si>
  <si>
    <t xml:space="preserve">26473340</t>
  </si>
  <si>
    <t xml:space="preserve">МУП Платнировский "Универсал"</t>
  </si>
  <si>
    <t xml:space="preserve">2335014626</t>
  </si>
  <si>
    <t xml:space="preserve">31193574</t>
  </si>
  <si>
    <t xml:space="preserve">МУП РСП БР "Рязанское"</t>
  </si>
  <si>
    <t xml:space="preserve">2368010842</t>
  </si>
  <si>
    <t xml:space="preserve">236801001</t>
  </si>
  <si>
    <t xml:space="preserve">11-09-2018 00:00:00</t>
  </si>
  <si>
    <t xml:space="preserve">26473579</t>
  </si>
  <si>
    <t xml:space="preserve">МУП СП "Благоустройство"</t>
  </si>
  <si>
    <t xml:space="preserve">2347012888</t>
  </si>
  <si>
    <t xml:space="preserve">26355118</t>
  </si>
  <si>
    <t xml:space="preserve">МУП ТВК "Кавказский"</t>
  </si>
  <si>
    <t xml:space="preserve">2332017210</t>
  </si>
  <si>
    <t xml:space="preserve">17-11-2006 00:00:00</t>
  </si>
  <si>
    <t xml:space="preserve">26471516</t>
  </si>
  <si>
    <t xml:space="preserve">МУП ТГП ТР "Водоканал"</t>
  </si>
  <si>
    <t xml:space="preserve">2321003007</t>
  </si>
  <si>
    <t xml:space="preserve">14-01-2010 00:00:00</t>
  </si>
  <si>
    <t xml:space="preserve">30371584</t>
  </si>
  <si>
    <t xml:space="preserve">МУП Челбасского сельского поселения Каневского района "Родник"</t>
  </si>
  <si>
    <t xml:space="preserve">2334025689</t>
  </si>
  <si>
    <t xml:space="preserve">01-11-2015 00:00:00</t>
  </si>
  <si>
    <t xml:space="preserve">28817197</t>
  </si>
  <si>
    <t xml:space="preserve">МУП ШСП ТР "ДорБлагоустройство"</t>
  </si>
  <si>
    <t xml:space="preserve">2365019237</t>
  </si>
  <si>
    <t xml:space="preserve">28446276</t>
  </si>
  <si>
    <t xml:space="preserve">МУП г. Горячий Ключ "Водоканал"</t>
  </si>
  <si>
    <t xml:space="preserve">2305028371</t>
  </si>
  <si>
    <t xml:space="preserve">230501001</t>
  </si>
  <si>
    <t xml:space="preserve">30849293</t>
  </si>
  <si>
    <t xml:space="preserve">МУП г.Сочи "Водоканал"</t>
  </si>
  <si>
    <t xml:space="preserve">2320242443</t>
  </si>
  <si>
    <t xml:space="preserve">232001001</t>
  </si>
  <si>
    <t xml:space="preserve">26468206</t>
  </si>
  <si>
    <t xml:space="preserve">МУП муниципального образования город-курорт Геленджик "Водопроводно-канализационное хозяйство"</t>
  </si>
  <si>
    <t xml:space="preserve">2304012611</t>
  </si>
  <si>
    <t xml:space="preserve">26355051</t>
  </si>
  <si>
    <t xml:space="preserve">МУП совхоз "Прогресс"</t>
  </si>
  <si>
    <t xml:space="preserve">2311030611</t>
  </si>
  <si>
    <t xml:space="preserve">10-01-2003 00:00:00</t>
  </si>
  <si>
    <t xml:space="preserve">26468687</t>
  </si>
  <si>
    <t xml:space="preserve">МУП"ЖКХ"Мингрельское"</t>
  </si>
  <si>
    <t xml:space="preserve">2323024500</t>
  </si>
  <si>
    <t xml:space="preserve">18-11-2005 00:00:00</t>
  </si>
  <si>
    <t xml:space="preserve">26471176</t>
  </si>
  <si>
    <t xml:space="preserve">МУПЖКХ "Коммунальщик"</t>
  </si>
  <si>
    <t xml:space="preserve">2341014624</t>
  </si>
  <si>
    <t xml:space="preserve">01-08-2008 00:00:00</t>
  </si>
  <si>
    <t xml:space="preserve">28860779</t>
  </si>
  <si>
    <t xml:space="preserve">МУПЖКХ "Октябрьский"</t>
  </si>
  <si>
    <t xml:space="preserve">2341016886</t>
  </si>
  <si>
    <t xml:space="preserve">14-05-2014 00:00:00</t>
  </si>
  <si>
    <t xml:space="preserve">26355129</t>
  </si>
  <si>
    <t xml:space="preserve">МУПЖКХ "Первомайское", Ленинградский район</t>
  </si>
  <si>
    <t xml:space="preserve">2341013229</t>
  </si>
  <si>
    <t xml:space="preserve">12-07-2006 00:00:00</t>
  </si>
  <si>
    <t xml:space="preserve">30478735</t>
  </si>
  <si>
    <t xml:space="preserve">МХО ООО "Крюковский водозабор"</t>
  </si>
  <si>
    <t xml:space="preserve">2348037363</t>
  </si>
  <si>
    <t xml:space="preserve">10-03-2015 00:00:00</t>
  </si>
  <si>
    <t xml:space="preserve">30891119</t>
  </si>
  <si>
    <t xml:space="preserve">Муниципальное казенное предприятие "Прометей"</t>
  </si>
  <si>
    <t xml:space="preserve">2339023950</t>
  </si>
  <si>
    <t xml:space="preserve">21-10-2016 00:00:00</t>
  </si>
  <si>
    <t xml:space="preserve">26468820</t>
  </si>
  <si>
    <t xml:space="preserve">Новомалороссийское МУМП ЖКХ</t>
  </si>
  <si>
    <t xml:space="preserve">2328014400</t>
  </si>
  <si>
    <t xml:space="preserve">26470807</t>
  </si>
  <si>
    <t xml:space="preserve">Новониколаевское МУП "Гарант-Сервис"</t>
  </si>
  <si>
    <t xml:space="preserve">2333011725</t>
  </si>
  <si>
    <t xml:space="preserve">26470833</t>
  </si>
  <si>
    <t xml:space="preserve">ОАО "Агрофирма- племзавод "Победа"</t>
  </si>
  <si>
    <t xml:space="preserve">2334001455</t>
  </si>
  <si>
    <t xml:space="preserve">26468677</t>
  </si>
  <si>
    <t xml:space="preserve">ОАО "ВОДОКАНАЛ"</t>
  </si>
  <si>
    <t xml:space="preserve">2323026257</t>
  </si>
  <si>
    <t xml:space="preserve">07-12-2006 00:00:00</t>
  </si>
  <si>
    <t xml:space="preserve">26355135</t>
  </si>
  <si>
    <t xml:space="preserve">ОАО "Викор"</t>
  </si>
  <si>
    <t xml:space="preserve">2344001775</t>
  </si>
  <si>
    <t xml:space="preserve">21-08-2002 00:00:00</t>
  </si>
  <si>
    <t xml:space="preserve">26468699</t>
  </si>
  <si>
    <t xml:space="preserve">ОАО "Водоканал Апшеронского района"</t>
  </si>
  <si>
    <t xml:space="preserve">2325019287</t>
  </si>
  <si>
    <t xml:space="preserve">232501001</t>
  </si>
  <si>
    <t xml:space="preserve">06-09-2012 00:00:00</t>
  </si>
  <si>
    <t xml:space="preserve">26470827</t>
  </si>
  <si>
    <t xml:space="preserve">ОАО "Водопровод"</t>
  </si>
  <si>
    <t xml:space="preserve">2334021204</t>
  </si>
  <si>
    <t xml:space="preserve">26992539</t>
  </si>
  <si>
    <t xml:space="preserve">ОАО "Гиркубс"</t>
  </si>
  <si>
    <t xml:space="preserve">2329005119</t>
  </si>
  <si>
    <t xml:space="preserve">26470868</t>
  </si>
  <si>
    <t xml:space="preserve">ОАО "ЖКУ"</t>
  </si>
  <si>
    <t xml:space="preserve">2334021236</t>
  </si>
  <si>
    <t xml:space="preserve">26471189</t>
  </si>
  <si>
    <t xml:space="preserve">ОАО "Заветы Ильича"</t>
  </si>
  <si>
    <t xml:space="preserve">2341011704</t>
  </si>
  <si>
    <t xml:space="preserve">07-12-2004 00:00:00</t>
  </si>
  <si>
    <t xml:space="preserve">26355145</t>
  </si>
  <si>
    <t xml:space="preserve">ОАО "Изумруд"</t>
  </si>
  <si>
    <t xml:space="preserve">2353002711</t>
  </si>
  <si>
    <t xml:space="preserve">235301001</t>
  </si>
  <si>
    <t xml:space="preserve">11-10-2000 00:00:00</t>
  </si>
  <si>
    <t xml:space="preserve">26355019</t>
  </si>
  <si>
    <t xml:space="preserve">ОАО "Компания Импульс "</t>
  </si>
  <si>
    <t xml:space="preserve">2311015116</t>
  </si>
  <si>
    <t xml:space="preserve">26532020</t>
  </si>
  <si>
    <t xml:space="preserve">ОАО "Краснодарское" по искусственному осеменению сельскохозяйственных животных</t>
  </si>
  <si>
    <t xml:space="preserve">2311096482</t>
  </si>
  <si>
    <t xml:space="preserve">19-02-2007 00:00:00</t>
  </si>
  <si>
    <t xml:space="preserve">28447273</t>
  </si>
  <si>
    <t xml:space="preserve">ОАО "МЖК "Краснодарский"</t>
  </si>
  <si>
    <t xml:space="preserve">2310043294</t>
  </si>
  <si>
    <t xml:space="preserve">17-07-2002 00:00:00</t>
  </si>
  <si>
    <t xml:space="preserve">26470925</t>
  </si>
  <si>
    <t xml:space="preserve">ОАО "МОК "Братковский"</t>
  </si>
  <si>
    <t xml:space="preserve">2335012072</t>
  </si>
  <si>
    <t xml:space="preserve">26473353</t>
  </si>
  <si>
    <t xml:space="preserve">ОАО "Полтавский комбинат хлебопродуктов"</t>
  </si>
  <si>
    <t xml:space="preserve">2336004878</t>
  </si>
  <si>
    <t xml:space="preserve">26355128</t>
  </si>
  <si>
    <t xml:space="preserve">ОАО "СЗЛ"</t>
  </si>
  <si>
    <t xml:space="preserve">2341006687</t>
  </si>
  <si>
    <t xml:space="preserve">12-09-2002 00:00:00</t>
  </si>
  <si>
    <t xml:space="preserve">26471483</t>
  </si>
  <si>
    <t xml:space="preserve">ОАО Кондитерский комбинат "Кубань"</t>
  </si>
  <si>
    <t xml:space="preserve">2353005631</t>
  </si>
  <si>
    <t xml:space="preserve">04-11-1992 00:00:00</t>
  </si>
  <si>
    <t xml:space="preserve">28869724</t>
  </si>
  <si>
    <t xml:space="preserve">ООО  "Водоканал района"</t>
  </si>
  <si>
    <t xml:space="preserve">2360007510</t>
  </si>
  <si>
    <t xml:space="preserve">14-01-2015 00:00:00</t>
  </si>
  <si>
    <t xml:space="preserve">26471360</t>
  </si>
  <si>
    <t xml:space="preserve">ООО "Агрокомплекс Павловский"</t>
  </si>
  <si>
    <t xml:space="preserve">2346000304</t>
  </si>
  <si>
    <t xml:space="preserve">28435972</t>
  </si>
  <si>
    <t xml:space="preserve">ООО "Агроснаб-1"</t>
  </si>
  <si>
    <t xml:space="preserve">2303028200</t>
  </si>
  <si>
    <t xml:space="preserve">28877485</t>
  </si>
  <si>
    <t xml:space="preserve">ООО "Азовский водоканал"</t>
  </si>
  <si>
    <t xml:space="preserve">2348036056</t>
  </si>
  <si>
    <t xml:space="preserve">17-03-2014 00:00:00</t>
  </si>
  <si>
    <t xml:space="preserve">26473704</t>
  </si>
  <si>
    <t xml:space="preserve">ООО "Ани"</t>
  </si>
  <si>
    <t xml:space="preserve">2354008018</t>
  </si>
  <si>
    <t xml:space="preserve">26551826</t>
  </si>
  <si>
    <t xml:space="preserve">ООО "Афипский НПЗ"</t>
  </si>
  <si>
    <t xml:space="preserve">7704214548</t>
  </si>
  <si>
    <t xml:space="preserve">12-02-2003 00:00:00</t>
  </si>
  <si>
    <t xml:space="preserve">26468737</t>
  </si>
  <si>
    <t xml:space="preserve">ООО "Брюховецкое водопроводное хозяйство"</t>
  </si>
  <si>
    <t xml:space="preserve">2327009679</t>
  </si>
  <si>
    <t xml:space="preserve">31225151</t>
  </si>
  <si>
    <t xml:space="preserve">ООО "ВВК"</t>
  </si>
  <si>
    <t xml:space="preserve">2309152852</t>
  </si>
  <si>
    <t xml:space="preserve">28-10-2016 00:00:00</t>
  </si>
  <si>
    <t xml:space="preserve">31080021</t>
  </si>
  <si>
    <t xml:space="preserve">ООО "ВСВ -Водоканал"</t>
  </si>
  <si>
    <t xml:space="preserve">2311158509</t>
  </si>
  <si>
    <t xml:space="preserve">10-04-2018 00:00:00</t>
  </si>
  <si>
    <t xml:space="preserve">28427074</t>
  </si>
  <si>
    <t xml:space="preserve">ООО "ВиК Рязанское"</t>
  </si>
  <si>
    <t xml:space="preserve">2368004687</t>
  </si>
  <si>
    <t xml:space="preserve">31-05-2013 00:00:00</t>
  </si>
  <si>
    <t xml:space="preserve">31254823</t>
  </si>
  <si>
    <t xml:space="preserve">ООО "Вишневый сад"</t>
  </si>
  <si>
    <t xml:space="preserve">2311180198</t>
  </si>
  <si>
    <t xml:space="preserve">02-10-2014 00:00:00</t>
  </si>
  <si>
    <t xml:space="preserve">31382327</t>
  </si>
  <si>
    <t xml:space="preserve">ООО "ВодСнабСервис"</t>
  </si>
  <si>
    <t xml:space="preserve">2315211721</t>
  </si>
  <si>
    <t xml:space="preserve">30-04-2019 00:00:00</t>
  </si>
  <si>
    <t xml:space="preserve">26472965</t>
  </si>
  <si>
    <t xml:space="preserve">ООО "Вода и канализация"</t>
  </si>
  <si>
    <t xml:space="preserve">2318032696</t>
  </si>
  <si>
    <t xml:space="preserve">231801001</t>
  </si>
  <si>
    <t xml:space="preserve">30920779</t>
  </si>
  <si>
    <t xml:space="preserve">ООО "Водоканал Крымск"</t>
  </si>
  <si>
    <t xml:space="preserve">2337034674</t>
  </si>
  <si>
    <t xml:space="preserve">05-05-2016 00:00:00</t>
  </si>
  <si>
    <t xml:space="preserve">30796117</t>
  </si>
  <si>
    <t xml:space="preserve">ООО "Водоканал"</t>
  </si>
  <si>
    <t xml:space="preserve">2310120238</t>
  </si>
  <si>
    <t xml:space="preserve">19-12-2006 00:00:00</t>
  </si>
  <si>
    <t xml:space="preserve">26468900</t>
  </si>
  <si>
    <t xml:space="preserve">2313022180</t>
  </si>
  <si>
    <t xml:space="preserve">231301001</t>
  </si>
  <si>
    <t xml:space="preserve">11-05-2007 00:00:00</t>
  </si>
  <si>
    <t xml:space="preserve">26470803</t>
  </si>
  <si>
    <t xml:space="preserve">2333011443</t>
  </si>
  <si>
    <t xml:space="preserve">27991628</t>
  </si>
  <si>
    <t xml:space="preserve">2373001280</t>
  </si>
  <si>
    <t xml:space="preserve">02-11-2012 00:00:00</t>
  </si>
  <si>
    <t xml:space="preserve">30843148</t>
  </si>
  <si>
    <t xml:space="preserve">ООО "Водолей"</t>
  </si>
  <si>
    <t xml:space="preserve">2311160410</t>
  </si>
  <si>
    <t xml:space="preserve">17-07-2013 00:00:00</t>
  </si>
  <si>
    <t xml:space="preserve">30803500</t>
  </si>
  <si>
    <t xml:space="preserve">ООО "Водопровод"</t>
  </si>
  <si>
    <t xml:space="preserve">2303026121</t>
  </si>
  <si>
    <t xml:space="preserve">15-11-2010 00:00:00</t>
  </si>
  <si>
    <t xml:space="preserve">27322903</t>
  </si>
  <si>
    <t xml:space="preserve">ООО "Водосервис"</t>
  </si>
  <si>
    <t xml:space="preserve">2343021761</t>
  </si>
  <si>
    <t xml:space="preserve">26468713</t>
  </si>
  <si>
    <t xml:space="preserve">ООО "Водоснабжение и канализация"</t>
  </si>
  <si>
    <t xml:space="preserve">2303025583</t>
  </si>
  <si>
    <t xml:space="preserve">26471512</t>
  </si>
  <si>
    <t xml:space="preserve">ООО "Водоснабжение"</t>
  </si>
  <si>
    <t xml:space="preserve">2353023951</t>
  </si>
  <si>
    <t xml:space="preserve">21-08-2007 00:00:00</t>
  </si>
  <si>
    <t xml:space="preserve">28033417</t>
  </si>
  <si>
    <t xml:space="preserve">ООО "Водсервис"</t>
  </si>
  <si>
    <t xml:space="preserve">2332017636</t>
  </si>
  <si>
    <t xml:space="preserve">12-12-2007 00:00:00</t>
  </si>
  <si>
    <t xml:space="preserve">26529716</t>
  </si>
  <si>
    <t xml:space="preserve">ООО "Газпром добыча Астрахань" оздоровительный центр "Санаторий "Юг"</t>
  </si>
  <si>
    <t xml:space="preserve">3006006420</t>
  </si>
  <si>
    <t xml:space="preserve">231802001</t>
  </si>
  <si>
    <t xml:space="preserve">26538151</t>
  </si>
  <si>
    <t xml:space="preserve">ООО "Газпром трансгаз Москва" филиал санаторий "Голубая горка" отделение талассотерапии</t>
  </si>
  <si>
    <t xml:space="preserve">5003028028</t>
  </si>
  <si>
    <t xml:space="preserve">235232002</t>
  </si>
  <si>
    <t xml:space="preserve">26576140</t>
  </si>
  <si>
    <t xml:space="preserve">ООО "Газпром трансгаз Сургут"</t>
  </si>
  <si>
    <t xml:space="preserve">8617002073</t>
  </si>
  <si>
    <t xml:space="preserve">997250001</t>
  </si>
  <si>
    <t xml:space="preserve">26473407</t>
  </si>
  <si>
    <t xml:space="preserve">ООО "Гидроснаб"</t>
  </si>
  <si>
    <t xml:space="preserve">2314021252</t>
  </si>
  <si>
    <t xml:space="preserve">30939758</t>
  </si>
  <si>
    <t xml:space="preserve">ООО "Гирей-Сахар"</t>
  </si>
  <si>
    <t xml:space="preserve">2364009860</t>
  </si>
  <si>
    <t xml:space="preserve">01-07-2017 00:00:00</t>
  </si>
  <si>
    <t xml:space="preserve">31237467</t>
  </si>
  <si>
    <t xml:space="preserve">ООО "Дельта"</t>
  </si>
  <si>
    <t xml:space="preserve">2308082850</t>
  </si>
  <si>
    <t xml:space="preserve">230801001</t>
  </si>
  <si>
    <t xml:space="preserve">06-02-2002 00:00:00</t>
  </si>
  <si>
    <t xml:space="preserve">26652839</t>
  </si>
  <si>
    <t xml:space="preserve">ООО "Детский лечебно-оздоровительный комплекс "Детство"</t>
  </si>
  <si>
    <t xml:space="preserve">2318022144</t>
  </si>
  <si>
    <t xml:space="preserve">27674858</t>
  </si>
  <si>
    <t xml:space="preserve">ООО "ЕйскВодоканал"</t>
  </si>
  <si>
    <t xml:space="preserve">2361007449</t>
  </si>
  <si>
    <t xml:space="preserve">26530394</t>
  </si>
  <si>
    <t xml:space="preserve">ООО "Жилводсервис"</t>
  </si>
  <si>
    <t xml:space="preserve">2303025706</t>
  </si>
  <si>
    <t xml:space="preserve">28446121</t>
  </si>
  <si>
    <t xml:space="preserve">ООО "Жилкомплекс"</t>
  </si>
  <si>
    <t xml:space="preserve">2370002969</t>
  </si>
  <si>
    <t xml:space="preserve">237001001</t>
  </si>
  <si>
    <t xml:space="preserve">25-09-2013 00:00:00</t>
  </si>
  <si>
    <t xml:space="preserve">26473609</t>
  </si>
  <si>
    <t xml:space="preserve">ООО "Жилкомуслуги"</t>
  </si>
  <si>
    <t xml:space="preserve">2349025610</t>
  </si>
  <si>
    <t xml:space="preserve">12-07-2005 00:00:00</t>
  </si>
  <si>
    <t xml:space="preserve">28446156</t>
  </si>
  <si>
    <t xml:space="preserve">ООО "Жилкомфорт"</t>
  </si>
  <si>
    <t xml:space="preserve">2370002951</t>
  </si>
  <si>
    <t xml:space="preserve">30371634</t>
  </si>
  <si>
    <t xml:space="preserve">ООО "Заря"</t>
  </si>
  <si>
    <t xml:space="preserve">2310167860</t>
  </si>
  <si>
    <t xml:space="preserve">12-02-2013 00:00:00</t>
  </si>
  <si>
    <t xml:space="preserve">27755953</t>
  </si>
  <si>
    <t xml:space="preserve">ООО "ИВ-консалтинг"</t>
  </si>
  <si>
    <t xml:space="preserve">2340019323</t>
  </si>
  <si>
    <t xml:space="preserve">234001001</t>
  </si>
  <si>
    <t xml:space="preserve">28500597</t>
  </si>
  <si>
    <t xml:space="preserve">ООО "Ильский водоканал"</t>
  </si>
  <si>
    <t xml:space="preserve">2348027284</t>
  </si>
  <si>
    <t xml:space="preserve">17-12-2013 00:00:00</t>
  </si>
  <si>
    <t xml:space="preserve">26319818</t>
  </si>
  <si>
    <t xml:space="preserve">ООО "ККЗБ"</t>
  </si>
  <si>
    <t xml:space="preserve">2311178167</t>
  </si>
  <si>
    <t xml:space="preserve">19-08-2014 00:00:00</t>
  </si>
  <si>
    <t xml:space="preserve">28817820</t>
  </si>
  <si>
    <t xml:space="preserve">ООО "КЭСК"</t>
  </si>
  <si>
    <t xml:space="preserve">2308101615</t>
  </si>
  <si>
    <t xml:space="preserve">28467298</t>
  </si>
  <si>
    <t xml:space="preserve">ООО "Калининский водоканал"</t>
  </si>
  <si>
    <t xml:space="preserve">2311162294</t>
  </si>
  <si>
    <t xml:space="preserve">04-09-2013 00:00:00</t>
  </si>
  <si>
    <t xml:space="preserve">26468525</t>
  </si>
  <si>
    <t xml:space="preserve">ООО "Коммунальная энерго-сервисная компания"</t>
  </si>
  <si>
    <t xml:space="preserve">13-09-2004 00:00:00</t>
  </si>
  <si>
    <t xml:space="preserve">26475696</t>
  </si>
  <si>
    <t xml:space="preserve">ООО "Коммунальник"</t>
  </si>
  <si>
    <t xml:space="preserve">2353246210</t>
  </si>
  <si>
    <t xml:space="preserve">20-06-2008 00:00:00</t>
  </si>
  <si>
    <t xml:space="preserve">26562364</t>
  </si>
  <si>
    <t xml:space="preserve">2373008060</t>
  </si>
  <si>
    <t xml:space="preserve">26471295</t>
  </si>
  <si>
    <t xml:space="preserve">ООО "Коммунальщик"</t>
  </si>
  <si>
    <t xml:space="preserve">2343017973</t>
  </si>
  <si>
    <t xml:space="preserve">23-12-2005 00:00:00</t>
  </si>
  <si>
    <t xml:space="preserve">28822349</t>
  </si>
  <si>
    <t xml:space="preserve">2361011886</t>
  </si>
  <si>
    <t xml:space="preserve">01-10-2014 00:00:00</t>
  </si>
  <si>
    <t xml:space="preserve">26470860</t>
  </si>
  <si>
    <t xml:space="preserve">ООО "Консервное предприятие  Русское поле - Албаши"</t>
  </si>
  <si>
    <t xml:space="preserve">2334018297</t>
  </si>
  <si>
    <t xml:space="preserve">31316819</t>
  </si>
  <si>
    <t xml:space="preserve">ООО "Концессии водоснабжения-Геленджик"</t>
  </si>
  <si>
    <t xml:space="preserve">2304073741</t>
  </si>
  <si>
    <t xml:space="preserve">29-08-2018 00:00:00</t>
  </si>
  <si>
    <t xml:space="preserve">26319792</t>
  </si>
  <si>
    <t xml:space="preserve">ООО "Краснодар Водоканал"</t>
  </si>
  <si>
    <t xml:space="preserve">2308111927</t>
  </si>
  <si>
    <t xml:space="preserve">01-11-2005 00:00:00</t>
  </si>
  <si>
    <t xml:space="preserve">31286790</t>
  </si>
  <si>
    <t xml:space="preserve">ООО "Краснодарзернопродукт -Экспо"</t>
  </si>
  <si>
    <t xml:space="preserve">2310105350</t>
  </si>
  <si>
    <t xml:space="preserve">01-01-2019 00:00:00</t>
  </si>
  <si>
    <t xml:space="preserve">28221585</t>
  </si>
  <si>
    <t xml:space="preserve">ООО "Крымский водоканал"</t>
  </si>
  <si>
    <t xml:space="preserve">2337043380</t>
  </si>
  <si>
    <t xml:space="preserve">28858932</t>
  </si>
  <si>
    <t xml:space="preserve">ООО "Кубаньводоканал"</t>
  </si>
  <si>
    <t xml:space="preserve">2312210286</t>
  </si>
  <si>
    <t xml:space="preserve">13-01-2014 00:00:00</t>
  </si>
  <si>
    <t xml:space="preserve">28486089</t>
  </si>
  <si>
    <t xml:space="preserve">ООО "Кура"</t>
  </si>
  <si>
    <t xml:space="preserve">2329015036</t>
  </si>
  <si>
    <t xml:space="preserve">01-11-2002 00:00:00</t>
  </si>
  <si>
    <t xml:space="preserve">26487627</t>
  </si>
  <si>
    <t xml:space="preserve">ООО "ЛУКОЙЛ-Кубаньэнерго"</t>
  </si>
  <si>
    <t xml:space="preserve">2312159262</t>
  </si>
  <si>
    <t xml:space="preserve">26-02-2009 00:00:00</t>
  </si>
  <si>
    <t xml:space="preserve">26471089</t>
  </si>
  <si>
    <t xml:space="preserve">ООО "ЛенВодоканал"</t>
  </si>
  <si>
    <t xml:space="preserve">2341015473</t>
  </si>
  <si>
    <t xml:space="preserve">12-04-2010 00:00:00</t>
  </si>
  <si>
    <t xml:space="preserve">28967420</t>
  </si>
  <si>
    <t xml:space="preserve">ООО "Лидер"</t>
  </si>
  <si>
    <t xml:space="preserve">2309093131</t>
  </si>
  <si>
    <t xml:space="preserve">13-05-2015 00:00:00</t>
  </si>
  <si>
    <t xml:space="preserve">28455265</t>
  </si>
  <si>
    <t xml:space="preserve">ООО "Мортранссервис - НХБ"</t>
  </si>
  <si>
    <t xml:space="preserve">2315025933</t>
  </si>
  <si>
    <t xml:space="preserve">16-01-2014 00:00:00</t>
  </si>
  <si>
    <t xml:space="preserve">26482207</t>
  </si>
  <si>
    <t xml:space="preserve">ООО "Наш хутор"</t>
  </si>
  <si>
    <t xml:space="preserve">2353024338</t>
  </si>
  <si>
    <t xml:space="preserve">09-11-2007 00:00:00</t>
  </si>
  <si>
    <t xml:space="preserve">26471510</t>
  </si>
  <si>
    <t xml:space="preserve">ООО "Нимфа"</t>
  </si>
  <si>
    <t xml:space="preserve">2353023983</t>
  </si>
  <si>
    <t xml:space="preserve">30-08-2007 00:00:00</t>
  </si>
  <si>
    <t xml:space="preserve">26649162</t>
  </si>
  <si>
    <t xml:space="preserve">ООО "Новодеревянковский водозабор"</t>
  </si>
  <si>
    <t xml:space="preserve">2334022543</t>
  </si>
  <si>
    <t xml:space="preserve">28868075</t>
  </si>
  <si>
    <t xml:space="preserve">ООО "ОЧИСТНЫЕ СООРУЖЕНИЯ"</t>
  </si>
  <si>
    <t xml:space="preserve">2342019696</t>
  </si>
  <si>
    <t xml:space="preserve">15-11-2013 00:00:00</t>
  </si>
  <si>
    <t xml:space="preserve">30371642</t>
  </si>
  <si>
    <t xml:space="preserve">ООО "Объединенный Водоканал"</t>
  </si>
  <si>
    <t xml:space="preserve">2311183939</t>
  </si>
  <si>
    <t xml:space="preserve">10-12-2014 00:00:00</t>
  </si>
  <si>
    <t xml:space="preserve">26471351</t>
  </si>
  <si>
    <t xml:space="preserve">ООО "Отрадненское водопроводное хозяйство"</t>
  </si>
  <si>
    <t xml:space="preserve">2345010606</t>
  </si>
  <si>
    <t xml:space="preserve">234501001</t>
  </si>
  <si>
    <t xml:space="preserve">28255993</t>
  </si>
  <si>
    <t xml:space="preserve">ООО "Партнер"</t>
  </si>
  <si>
    <t xml:space="preserve">2353024521</t>
  </si>
  <si>
    <t xml:space="preserve">24-12-2007 00:00:00</t>
  </si>
  <si>
    <t xml:space="preserve">26468585</t>
  </si>
  <si>
    <t xml:space="preserve">ООО "Пашковское - Сервис"</t>
  </si>
  <si>
    <t xml:space="preserve">2312027393</t>
  </si>
  <si>
    <t xml:space="preserve">28-03-2003 00:00:00</t>
  </si>
  <si>
    <t xml:space="preserve">26471347</t>
  </si>
  <si>
    <t xml:space="preserve">ООО "Попутненское водопроводное хозяйство"</t>
  </si>
  <si>
    <t xml:space="preserve">2345010645</t>
  </si>
  <si>
    <t xml:space="preserve">13-10-2010 00:00:00</t>
  </si>
  <si>
    <t xml:space="preserve">26473400</t>
  </si>
  <si>
    <t xml:space="preserve">ООО "Предприятие "Родник"</t>
  </si>
  <si>
    <t xml:space="preserve">2340019362</t>
  </si>
  <si>
    <t xml:space="preserve">26319777</t>
  </si>
  <si>
    <t xml:space="preserve">ООО "РН-Туапсинский НПЗ"</t>
  </si>
  <si>
    <t xml:space="preserve">2365004375</t>
  </si>
  <si>
    <t xml:space="preserve">16-11-2005 00:00:00</t>
  </si>
  <si>
    <t xml:space="preserve">30913372</t>
  </si>
  <si>
    <t xml:space="preserve">ООО "Радар-02"</t>
  </si>
  <si>
    <t xml:space="preserve">2356041451</t>
  </si>
  <si>
    <t xml:space="preserve">10-05-2017 00:00:00</t>
  </si>
  <si>
    <t xml:space="preserve">27913097</t>
  </si>
  <si>
    <t xml:space="preserve">ООО "Райводоканал"</t>
  </si>
  <si>
    <t xml:space="preserve">2365019653</t>
  </si>
  <si>
    <t xml:space="preserve">03-05-2012 00:00:00</t>
  </si>
  <si>
    <t xml:space="preserve">31082223</t>
  </si>
  <si>
    <t xml:space="preserve">ООО "Родник"</t>
  </si>
  <si>
    <t xml:space="preserve">2348039748</t>
  </si>
  <si>
    <t xml:space="preserve">26529733</t>
  </si>
  <si>
    <t xml:space="preserve">ООО "Свод Интернешнл"</t>
  </si>
  <si>
    <t xml:space="preserve">7730163480</t>
  </si>
  <si>
    <t xml:space="preserve">773001001</t>
  </si>
  <si>
    <t xml:space="preserve">28981246</t>
  </si>
  <si>
    <t xml:space="preserve">ООО "Северский водоканал"</t>
  </si>
  <si>
    <t xml:space="preserve">2348036144</t>
  </si>
  <si>
    <t xml:space="preserve">15-04-2014 00:00:00</t>
  </si>
  <si>
    <t xml:space="preserve">26355044</t>
  </si>
  <si>
    <t xml:space="preserve">ООО "Славяне"</t>
  </si>
  <si>
    <t xml:space="preserve">2310097839</t>
  </si>
  <si>
    <t xml:space="preserve">14-11-2004 00:00:00</t>
  </si>
  <si>
    <t xml:space="preserve">28446350</t>
  </si>
  <si>
    <t xml:space="preserve">ООО "Смоленский водоканал"</t>
  </si>
  <si>
    <t xml:space="preserve">2348034877</t>
  </si>
  <si>
    <t xml:space="preserve">234880000</t>
  </si>
  <si>
    <t xml:space="preserve">29-04-2013 00:00:00</t>
  </si>
  <si>
    <t xml:space="preserve">28141893</t>
  </si>
  <si>
    <t xml:space="preserve">ООО "Сочиводоканал"</t>
  </si>
  <si>
    <t xml:space="preserve">2320210667</t>
  </si>
  <si>
    <t xml:space="preserve">31366241</t>
  </si>
  <si>
    <t xml:space="preserve">ООО "Спектр - Инвест"</t>
  </si>
  <si>
    <t xml:space="preserve">2308219215</t>
  </si>
  <si>
    <t xml:space="preserve">24-12-2019 00:00:00</t>
  </si>
  <si>
    <t xml:space="preserve">31197109</t>
  </si>
  <si>
    <t xml:space="preserve">ООО "Специализированный Застройщик "Стройэлектросевкавмонтаж"</t>
  </si>
  <si>
    <t xml:space="preserve">2310056286</t>
  </si>
  <si>
    <t xml:space="preserve">01-08-2018 00:00:00</t>
  </si>
  <si>
    <t xml:space="preserve">27544516</t>
  </si>
  <si>
    <t xml:space="preserve">ООО "Специализированный застройщик "Стройэлектросевкавмонтаж"</t>
  </si>
  <si>
    <t xml:space="preserve">05-02-2003 00:00:00</t>
  </si>
  <si>
    <t xml:space="preserve">26471358</t>
  </si>
  <si>
    <t xml:space="preserve">ООО "Спокойненское водопроводное хозяйство"</t>
  </si>
  <si>
    <t xml:space="preserve">2345010613</t>
  </si>
  <si>
    <t xml:space="preserve">26511336</t>
  </si>
  <si>
    <t xml:space="preserve">ООО "Стимул" Кавказский район</t>
  </si>
  <si>
    <t xml:space="preserve">2332017675</t>
  </si>
  <si>
    <t xml:space="preserve">17-01-2008 00:00:00</t>
  </si>
  <si>
    <t xml:space="preserve">31078106</t>
  </si>
  <si>
    <t xml:space="preserve">ООО "СтройСервис"</t>
  </si>
  <si>
    <t xml:space="preserve">2301077434</t>
  </si>
  <si>
    <t xml:space="preserve">30-12-2017 00:00:00</t>
  </si>
  <si>
    <t xml:space="preserve">31022266</t>
  </si>
  <si>
    <t xml:space="preserve">ООО "Теплоснабжающая компания"</t>
  </si>
  <si>
    <t xml:space="preserve">2365026587</t>
  </si>
  <si>
    <t xml:space="preserve">15-03-2017 00:00:00</t>
  </si>
  <si>
    <t xml:space="preserve">26560527</t>
  </si>
  <si>
    <t xml:space="preserve">ООО "Техкомбытсервис"</t>
  </si>
  <si>
    <t xml:space="preserve">2353246933</t>
  </si>
  <si>
    <t xml:space="preserve">18-03-2009 00:00:00</t>
  </si>
  <si>
    <t xml:space="preserve">30791641</t>
  </si>
  <si>
    <t xml:space="preserve">ООО "Тимашевский сахарный завод"</t>
  </si>
  <si>
    <t xml:space="preserve">2334024068</t>
  </si>
  <si>
    <t xml:space="preserve">26562799</t>
  </si>
  <si>
    <t xml:space="preserve">ООО "Транс-Водоканал"</t>
  </si>
  <si>
    <t xml:space="preserve">2348031315</t>
  </si>
  <si>
    <t xml:space="preserve">21-07-2010 00:00:00</t>
  </si>
  <si>
    <t xml:space="preserve">30803529</t>
  </si>
  <si>
    <t xml:space="preserve">ООО "Трансвод"</t>
  </si>
  <si>
    <t xml:space="preserve">2303026139</t>
  </si>
  <si>
    <t xml:space="preserve">26470886</t>
  </si>
  <si>
    <t xml:space="preserve">ООО "Универсал"</t>
  </si>
  <si>
    <t xml:space="preserve">2334022173</t>
  </si>
  <si>
    <t xml:space="preserve">26355026</t>
  </si>
  <si>
    <t xml:space="preserve">ООО "Универсал-Плюс-Сервис"</t>
  </si>
  <si>
    <t xml:space="preserve">2308068559</t>
  </si>
  <si>
    <t xml:space="preserve">06-01-2003 00:00:00</t>
  </si>
  <si>
    <t xml:space="preserve">31336346</t>
  </si>
  <si>
    <t xml:space="preserve">ООО "Управляющая компания "Индустриальный парк Краснодар"</t>
  </si>
  <si>
    <t xml:space="preserve">2311209369</t>
  </si>
  <si>
    <t xml:space="preserve">24-03-2016 00:00:00</t>
  </si>
  <si>
    <t xml:space="preserve">31349851</t>
  </si>
  <si>
    <t xml:space="preserve">ООО "УралСтройИнвест"</t>
  </si>
  <si>
    <t xml:space="preserve">6672168414</t>
  </si>
  <si>
    <t xml:space="preserve">668501001</t>
  </si>
  <si>
    <t xml:space="preserve">28-06-2004 00:00:00</t>
  </si>
  <si>
    <t xml:space="preserve">26355154</t>
  </si>
  <si>
    <t xml:space="preserve">ООО "Флорентина"</t>
  </si>
  <si>
    <t xml:space="preserve">2373006344</t>
  </si>
  <si>
    <t xml:space="preserve">28543927</t>
  </si>
  <si>
    <t xml:space="preserve">ООО "Черноерковское ЖКХ"</t>
  </si>
  <si>
    <t xml:space="preserve">2370002180</t>
  </si>
  <si>
    <t xml:space="preserve">04-02-2013 00:00:00</t>
  </si>
  <si>
    <t xml:space="preserve">28012629</t>
  </si>
  <si>
    <t xml:space="preserve">ООО "Черноморское водоотведение"</t>
  </si>
  <si>
    <t xml:space="preserve">2348033721</t>
  </si>
  <si>
    <t xml:space="preserve">01-12-2012 00:00:00</t>
  </si>
  <si>
    <t xml:space="preserve">28056139</t>
  </si>
  <si>
    <t xml:space="preserve">ООО "Щербиновский коммунальщик"</t>
  </si>
  <si>
    <t xml:space="preserve">2361008770</t>
  </si>
  <si>
    <t xml:space="preserve">01-09-2012 00:00:00</t>
  </si>
  <si>
    <t xml:space="preserve">26532001</t>
  </si>
  <si>
    <t xml:space="preserve">ООО "Эко-Строй"</t>
  </si>
  <si>
    <t xml:space="preserve">2348026690</t>
  </si>
  <si>
    <t xml:space="preserve">26355063</t>
  </si>
  <si>
    <t xml:space="preserve">ООО "ЭкоСервис"</t>
  </si>
  <si>
    <t xml:space="preserve">2312143375</t>
  </si>
  <si>
    <t xml:space="preserve">26475760</t>
  </si>
  <si>
    <t xml:space="preserve">ООО "Энергосервис"</t>
  </si>
  <si>
    <t xml:space="preserve">2354007350</t>
  </si>
  <si>
    <t xml:space="preserve">20-01-2010 00:00:00</t>
  </si>
  <si>
    <t xml:space="preserve">31020957</t>
  </si>
  <si>
    <t xml:space="preserve">ООО "ЮгТеплоЭнерго"</t>
  </si>
  <si>
    <t xml:space="preserve">2312214724</t>
  </si>
  <si>
    <t xml:space="preserve">28870457</t>
  </si>
  <si>
    <t xml:space="preserve">ООО «КУБ-С»</t>
  </si>
  <si>
    <t xml:space="preserve">2312201972</t>
  </si>
  <si>
    <t xml:space="preserve">12-04-2013 00:00:00</t>
  </si>
  <si>
    <t xml:space="preserve">26355120</t>
  </si>
  <si>
    <t xml:space="preserve">ООО «Каневской ЗГА»</t>
  </si>
  <si>
    <t xml:space="preserve">2334013965</t>
  </si>
  <si>
    <t xml:space="preserve">28511669</t>
  </si>
  <si>
    <t xml:space="preserve">ООО «Коммунсервис»</t>
  </si>
  <si>
    <t xml:space="preserve">2365020521</t>
  </si>
  <si>
    <t xml:space="preserve">03-12-2012 00:00:00</t>
  </si>
  <si>
    <t xml:space="preserve">26551273</t>
  </si>
  <si>
    <t xml:space="preserve">ООО «Крамис-К»</t>
  </si>
  <si>
    <t xml:space="preserve">2312230691</t>
  </si>
  <si>
    <t xml:space="preserve">03-07-2015 00:00:00</t>
  </si>
  <si>
    <t xml:space="preserve">26568272</t>
  </si>
  <si>
    <t xml:space="preserve">ООО «Львовский водоканал»</t>
  </si>
  <si>
    <t xml:space="preserve">2348028993</t>
  </si>
  <si>
    <t xml:space="preserve">22-01-2009 00:00:00</t>
  </si>
  <si>
    <t xml:space="preserve">26551242</t>
  </si>
  <si>
    <t xml:space="preserve">ООО «УК Ритейл-парк»</t>
  </si>
  <si>
    <t xml:space="preserve">2312132503</t>
  </si>
  <si>
    <t xml:space="preserve">02-11-2006 00:00:00</t>
  </si>
  <si>
    <t xml:space="preserve">26355042</t>
  </si>
  <si>
    <t xml:space="preserve">ООО «Центр содействия бизнесу «ПИК»</t>
  </si>
  <si>
    <t xml:space="preserve">2310078603</t>
  </si>
  <si>
    <t xml:space="preserve">30-11-2002 00:00:00</t>
  </si>
  <si>
    <t xml:space="preserve">26470880</t>
  </si>
  <si>
    <t xml:space="preserve">ООО фирма "Калория"</t>
  </si>
  <si>
    <t xml:space="preserve">2334022342</t>
  </si>
  <si>
    <t xml:space="preserve">30414883</t>
  </si>
  <si>
    <t xml:space="preserve">ОП "Краснодарское" АО "ГУ ЖКХ"</t>
  </si>
  <si>
    <t xml:space="preserve">5116000922</t>
  </si>
  <si>
    <t xml:space="preserve">230845001</t>
  </si>
  <si>
    <t xml:space="preserve">12-10-2015 00:00:00</t>
  </si>
  <si>
    <t xml:space="preserve">28876877</t>
  </si>
  <si>
    <t xml:space="preserve">ОСП ООО "Роза Хутор"</t>
  </si>
  <si>
    <t xml:space="preserve">2320163897</t>
  </si>
  <si>
    <t xml:space="preserve">26355146</t>
  </si>
  <si>
    <t xml:space="preserve">Обособленное подразделение ОАО "Медведовский мясокомбинат"</t>
  </si>
  <si>
    <t xml:space="preserve">2353005550</t>
  </si>
  <si>
    <t xml:space="preserve">236945001</t>
  </si>
  <si>
    <t xml:space="preserve">19-10-2011 00:00:00</t>
  </si>
  <si>
    <t xml:space="preserve">26355055</t>
  </si>
  <si>
    <t xml:space="preserve">ПАО "Агрокомбинат "Тепличный"</t>
  </si>
  <si>
    <t xml:space="preserve">2312036895</t>
  </si>
  <si>
    <t xml:space="preserve">03-02-2003 00:00:00</t>
  </si>
  <si>
    <t xml:space="preserve">26355035</t>
  </si>
  <si>
    <t xml:space="preserve">ПАО "Краснодарзернопродукт"</t>
  </si>
  <si>
    <t xml:space="preserve">2310002604</t>
  </si>
  <si>
    <t xml:space="preserve">12-10-2002 00:00:00</t>
  </si>
  <si>
    <t xml:space="preserve">26530248</t>
  </si>
  <si>
    <t xml:space="preserve">ПАО "Новороссийский морской торговый порт"</t>
  </si>
  <si>
    <t xml:space="preserve">2315004404</t>
  </si>
  <si>
    <t xml:space="preserve">26473391</t>
  </si>
  <si>
    <t xml:space="preserve">ПМКП "Домострой"</t>
  </si>
  <si>
    <t xml:space="preserve">2339015807</t>
  </si>
  <si>
    <t xml:space="preserve">26562645</t>
  </si>
  <si>
    <t xml:space="preserve">Пансионат "Буревестник" - структурное подразделение МГУ им. М.В.Ломоносова</t>
  </si>
  <si>
    <t xml:space="preserve">7729082090</t>
  </si>
  <si>
    <t xml:space="preserve">16-09-2010 00:00:00</t>
  </si>
  <si>
    <t xml:space="preserve">26551263</t>
  </si>
  <si>
    <t xml:space="preserve">Племзавод Учебно-опытное хозяйство "Краснодарское" КГАУ</t>
  </si>
  <si>
    <t xml:space="preserve">2311014546</t>
  </si>
  <si>
    <t xml:space="preserve">231102003</t>
  </si>
  <si>
    <t xml:space="preserve">05-11-2002 00:00:00</t>
  </si>
  <si>
    <t xml:space="preserve">26473394</t>
  </si>
  <si>
    <t xml:space="preserve">РМКП "Сервис"</t>
  </si>
  <si>
    <t xml:space="preserve">2339015814</t>
  </si>
  <si>
    <t xml:space="preserve">26569445</t>
  </si>
  <si>
    <t xml:space="preserve">РЭУ "Троицкий групповой водопровод" ООО "Югводоканал"</t>
  </si>
  <si>
    <t xml:space="preserve">2320139238</t>
  </si>
  <si>
    <t xml:space="preserve">233703001</t>
  </si>
  <si>
    <t xml:space="preserve">27065634</t>
  </si>
  <si>
    <t xml:space="preserve">СПК "Колхоз имени В.И.Ленина"</t>
  </si>
  <si>
    <t xml:space="preserve">2343004558</t>
  </si>
  <si>
    <t xml:space="preserve">28-11-2002 00:00:00</t>
  </si>
  <si>
    <t xml:space="preserve">27747002</t>
  </si>
  <si>
    <t xml:space="preserve">СПК (колхоз) "Новый путь"</t>
  </si>
  <si>
    <t xml:space="preserve">2327006445</t>
  </si>
  <si>
    <t xml:space="preserve">08-07-2002 00:00:00</t>
  </si>
  <si>
    <t xml:space="preserve">26473385</t>
  </si>
  <si>
    <t xml:space="preserve">СПК колхоз "Новоалексеевский"</t>
  </si>
  <si>
    <t xml:space="preserve">2339016487</t>
  </si>
  <si>
    <t xml:space="preserve">26816056</t>
  </si>
  <si>
    <t xml:space="preserve"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</si>
  <si>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 xml:space="preserve">7708503727</t>
  </si>
  <si>
    <t xml:space="preserve">616745019</t>
  </si>
  <si>
    <t xml:space="preserve">26322297</t>
  </si>
  <si>
    <t xml:space="preserve">Северо-Кавказский филиал ООО "Газпром энерго"</t>
  </si>
  <si>
    <t xml:space="preserve">7736186950</t>
  </si>
  <si>
    <t xml:space="preserve">263602001</t>
  </si>
  <si>
    <t xml:space="preserve">27-07-1998 00:00:00</t>
  </si>
  <si>
    <t xml:space="preserve">26355151</t>
  </si>
  <si>
    <t xml:space="preserve">ФГАУ "Дом отдыха "Туапсе"  Управление делами Президента РФ</t>
  </si>
  <si>
    <t xml:space="preserve">2355004425</t>
  </si>
  <si>
    <t xml:space="preserve">03-12-2002 00:00:00</t>
  </si>
  <si>
    <t xml:space="preserve">26507578</t>
  </si>
  <si>
    <t xml:space="preserve">ФГБНУ "НЦЗ им. П.П. Лукьяненко"</t>
  </si>
  <si>
    <t xml:space="preserve">26550612</t>
  </si>
  <si>
    <t xml:space="preserve">ФГБНУ ВНИИТТИ</t>
  </si>
  <si>
    <t xml:space="preserve">2311050287</t>
  </si>
  <si>
    <t xml:space="preserve">15-01-2003 00:00:00</t>
  </si>
  <si>
    <t xml:space="preserve">26355150</t>
  </si>
  <si>
    <t xml:space="preserve">ФГБОУ ВДЦ "Орленок"</t>
  </si>
  <si>
    <t xml:space="preserve">2355004390</t>
  </si>
  <si>
    <t xml:space="preserve">10-10-2002 00:00:00</t>
  </si>
  <si>
    <t xml:space="preserve">28859259</t>
  </si>
  <si>
    <t xml:space="preserve">ФГБОУ ВО "КГИК"</t>
  </si>
  <si>
    <t xml:space="preserve">2311021085</t>
  </si>
  <si>
    <t xml:space="preserve">31214528</t>
  </si>
  <si>
    <t xml:space="preserve">ФГБУ "ОС "Кореновская"</t>
  </si>
  <si>
    <t xml:space="preserve">2373014610</t>
  </si>
  <si>
    <t xml:space="preserve">22-05-2018 00:00:00</t>
  </si>
  <si>
    <t xml:space="preserve">30903763</t>
  </si>
  <si>
    <t xml:space="preserve">ФГБУ "ЦЖКУ" МИНОБОРОНЫ РОССИИ</t>
  </si>
  <si>
    <t xml:space="preserve">7729314745</t>
  </si>
  <si>
    <t xml:space="preserve">770101001</t>
  </si>
  <si>
    <t xml:space="preserve">30944679</t>
  </si>
  <si>
    <t xml:space="preserve">ФГБУ ТС "Голубая бухта" Минздрава России</t>
  </si>
  <si>
    <t xml:space="preserve">2304014256</t>
  </si>
  <si>
    <t xml:space="preserve">31223626</t>
  </si>
  <si>
    <t xml:space="preserve">ФГБУ детский противотуберкулезный санаторий "Пионер"</t>
  </si>
  <si>
    <t xml:space="preserve">2318021310</t>
  </si>
  <si>
    <t xml:space="preserve">06-08-2018 00:00:00</t>
  </si>
  <si>
    <t xml:space="preserve">26319798</t>
  </si>
  <si>
    <t xml:space="preserve">ФГУ "Краснодарское водохранилище"</t>
  </si>
  <si>
    <t xml:space="preserve">2312012492</t>
  </si>
  <si>
    <t xml:space="preserve">31-10-2002 00:00:00</t>
  </si>
  <si>
    <t xml:space="preserve">26355052</t>
  </si>
  <si>
    <t xml:space="preserve">ФГУП "ЖКК"</t>
  </si>
  <si>
    <t xml:space="preserve">2311215718</t>
  </si>
  <si>
    <t xml:space="preserve">20-06-2016 00:00:00</t>
  </si>
  <si>
    <t xml:space="preserve">26473334</t>
  </si>
  <si>
    <t xml:space="preserve">ФГУП "Кореновское"</t>
  </si>
  <si>
    <t xml:space="preserve">2335004339</t>
  </si>
  <si>
    <t xml:space="preserve">26472961</t>
  </si>
  <si>
    <t xml:space="preserve">ФГУП "Племенной форелеводческий завод "Адлер"</t>
  </si>
  <si>
    <t xml:space="preserve">2317010717</t>
  </si>
  <si>
    <t xml:space="preserve">28829365</t>
  </si>
  <si>
    <t xml:space="preserve">ФГУП "ФТ-Центр"</t>
  </si>
  <si>
    <t xml:space="preserve">7709007859</t>
  </si>
  <si>
    <t xml:space="preserve">231043001</t>
  </si>
  <si>
    <t xml:space="preserve">26355153</t>
  </si>
  <si>
    <t xml:space="preserve">ФКУ ИК-2 УФСИН России по Краснодарскому краю</t>
  </si>
  <si>
    <t xml:space="preserve">2356037543</t>
  </si>
  <si>
    <t xml:space="preserve">26355157</t>
  </si>
  <si>
    <t xml:space="preserve">ФКУ ИК-3 УФСИН России по Краснодарскому краю</t>
  </si>
  <si>
    <t xml:space="preserve">2356037800</t>
  </si>
  <si>
    <t xml:space="preserve">26355152</t>
  </si>
  <si>
    <t xml:space="preserve">ФКУЗ "Санаторий "Сосновый" МВД России</t>
  </si>
  <si>
    <t xml:space="preserve">2355004898</t>
  </si>
  <si>
    <t xml:space="preserve">28078270</t>
  </si>
  <si>
    <t xml:space="preserve">Федеральное государственное бюджетное учреждение дерматологический санаторий им Н.А.Семашко</t>
  </si>
  <si>
    <t xml:space="preserve">2318020997</t>
  </si>
  <si>
    <t xml:space="preserve">15-01-2013 00:00:00</t>
  </si>
  <si>
    <t xml:space="preserve">26569430</t>
  </si>
  <si>
    <t xml:space="preserve">Филиал "Ейский групповой водопровод" ООО "Югводоканал"</t>
  </si>
  <si>
    <t xml:space="preserve">230602001</t>
  </si>
  <si>
    <t xml:space="preserve">26569442</t>
  </si>
  <si>
    <t xml:space="preserve">Филиал "Таманский групповой водопровод" ООО "Югводоканал"</t>
  </si>
  <si>
    <t xml:space="preserve">235202001</t>
  </si>
  <si>
    <t xml:space="preserve">26823285</t>
  </si>
  <si>
    <t xml:space="preserve">Филиал АО "Черномортранснефть" "КРУМН"</t>
  </si>
  <si>
    <t xml:space="preserve">26761123</t>
  </si>
  <si>
    <t xml:space="preserve">Филиал АО "Черномортранснефть" "ТРУМН"</t>
  </si>
  <si>
    <t xml:space="preserve">232103001</t>
  </si>
  <si>
    <t xml:space="preserve">26640656</t>
  </si>
  <si>
    <t xml:space="preserve">ЮО ИО РАН</t>
  </si>
  <si>
    <t xml:space="preserve">7727083115</t>
  </si>
  <si>
    <t xml:space="preserve">230402001</t>
  </si>
  <si>
    <t xml:space="preserve">31384007</t>
  </si>
  <si>
    <t xml:space="preserve">филиал "Краснодарское водохранилище" ФГБВУ "Центррегионводхоз"</t>
  </si>
  <si>
    <t xml:space="preserve">5008028127</t>
  </si>
  <si>
    <t xml:space="preserve">773301001</t>
  </si>
  <si>
    <t xml:space="preserve">01-07-2002 00:00:00</t>
  </si>
  <si>
    <t xml:space="preserve">et_Comm</t>
  </si>
  <si>
    <t xml:space="preserve">et_List02(_1,_2,_3)</t>
  </si>
  <si>
    <t xml:space="preserve">Добавить ЦС ХВС для дифференциации</t>
  </si>
  <si>
    <t xml:space="preserve">Добавить территорию для дифференциации</t>
  </si>
  <si>
    <t xml:space="preserve">et_List06(_1,_2,_3)</t>
  </si>
  <si>
    <t xml:space="preserve">Величина установленного тарифа</t>
  </si>
  <si>
    <t xml:space="preserve">Срок действия цены (тарифа) на тепловую энергию (мощность)</t>
  </si>
  <si>
    <t xml:space="preserve">Одноставочный тариф, руб./Гкал</t>
  </si>
  <si>
    <t xml:space="preserve">ставка за тепловую  энергию, руб./Гкал</t>
  </si>
  <si>
    <t xml:space="preserve">ставка за содержание тепловой мощности, тыс.руб./Гкал/ч/мес</t>
  </si>
  <si>
    <t xml:space="preserve">Наименование системы теплоснабжения </t>
  </si>
  <si>
    <t xml:space="preserve">1.1.1.1</t>
  </si>
  <si>
    <t xml:space="preserve">Источник тепловой энергии  </t>
  </si>
  <si>
    <t xml:space="preserve">1.1.1.1.1.1</t>
  </si>
  <si>
    <t xml:space="preserve">Добавить поставщика</t>
  </si>
  <si>
    <t xml:space="preserve">Добавить вид теплоносителя (параметры теплоносителя)</t>
  </si>
  <si>
    <t xml:space="preserve">Добавить источник тепловой энергии</t>
  </si>
  <si>
    <t xml:space="preserve">Добавить наименование системы теплоснабжения</t>
  </si>
  <si>
    <t xml:space="preserve">1.1.1.1.1</t>
  </si>
  <si>
    <t xml:space="preserve">Схема подключения теплопотребляющей установки к коллектору источника тепловой энергии</t>
  </si>
  <si>
    <t xml:space="preserve">Добавить схему подключения</t>
  </si>
  <si>
    <t xml:space="preserve">Добавить условия прокладки сетей</t>
  </si>
  <si>
    <t xml:space="preserve">Добавить протяженность водопроводной сети</t>
  </si>
  <si>
    <t xml:space="preserve">et_List07</t>
  </si>
  <si>
    <t xml:space="preserve">et_List06</t>
  </si>
  <si>
    <t xml:space="preserve">et_List08</t>
  </si>
  <si>
    <t xml:space="preserve">et_List00_01</t>
  </si>
  <si>
    <t xml:space="preserve">et_List00_02</t>
  </si>
  <si>
    <t xml:space="preserve">et_List00_03</t>
  </si>
  <si>
    <t xml:space="preserve">Адрес регулируемой организации</t>
  </si>
  <si>
    <t xml:space="preserve">Юридический адрес</t>
  </si>
  <si>
    <t xml:space="preserve">Почтовый адрес</t>
  </si>
  <si>
    <t xml:space="preserve">Руководитель</t>
  </si>
  <si>
    <t xml:space="preserve">(код) номер телефона</t>
  </si>
  <si>
    <t xml:space="preserve">Главный бухгалтер</t>
  </si>
  <si>
    <t xml:space="preserve">Должностное лицо, ответственное за составление формы</t>
  </si>
  <si>
    <t xml:space="preserve">e-mail</t>
  </si>
  <si>
    <t xml:space="preserve">et_List03</t>
  </si>
  <si>
    <t xml:space="preserve">et_List01_0</t>
  </si>
  <si>
    <t xml:space="preserve">et_List01_1</t>
  </si>
  <si>
    <t xml:space="preserve">et_List01_2</t>
  </si>
  <si>
    <t xml:space="preserve">et_List11_1</t>
  </si>
  <si>
    <t xml:space="preserve">et_List12_1</t>
  </si>
  <si>
    <t xml:space="preserve">et_List12_2</t>
  </si>
  <si>
    <t xml:space="preserve">et_List12_3</t>
  </si>
  <si>
    <t xml:space="preserve">et_List12_4</t>
  </si>
  <si>
    <t xml:space="preserve">et_List05(_1,_2,_3,_4)</t>
  </si>
  <si>
    <t xml:space="preserve">МО_ОКТМО</t>
  </si>
  <si>
    <t xml:space="preserve">Должанское</t>
  </si>
  <si>
    <t xml:space="preserve">03616404</t>
  </si>
  <si>
    <t xml:space="preserve">03616000</t>
  </si>
  <si>
    <t xml:space="preserve">Ейское</t>
  </si>
  <si>
    <t xml:space="preserve">03616407</t>
  </si>
  <si>
    <t xml:space="preserve">Камышеватское</t>
  </si>
  <si>
    <t xml:space="preserve">03616410</t>
  </si>
  <si>
    <t xml:space="preserve">Копанское</t>
  </si>
  <si>
    <t xml:space="preserve">03616413</t>
  </si>
  <si>
    <t xml:space="preserve">Моревское</t>
  </si>
  <si>
    <t xml:space="preserve">03616420</t>
  </si>
  <si>
    <t xml:space="preserve">Трудовое</t>
  </si>
  <si>
    <t xml:space="preserve">03616421</t>
  </si>
  <si>
    <t xml:space="preserve">Ясенское</t>
  </si>
  <si>
    <t xml:space="preserve">03616422</t>
  </si>
  <si>
    <t xml:space="preserve">Абинский муниципальный район</t>
  </si>
  <si>
    <t xml:space="preserve">03601000</t>
  </si>
  <si>
    <t xml:space="preserve">Абинское городское</t>
  </si>
  <si>
    <t xml:space="preserve">03601101</t>
  </si>
  <si>
    <t xml:space="preserve">Ахтырское городское</t>
  </si>
  <si>
    <t xml:space="preserve">03601153</t>
  </si>
  <si>
    <t xml:space="preserve">Варнавинское</t>
  </si>
  <si>
    <t xml:space="preserve">03601401</t>
  </si>
  <si>
    <t xml:space="preserve">Мингрельское</t>
  </si>
  <si>
    <t xml:space="preserve">03601403</t>
  </si>
  <si>
    <t xml:space="preserve">Ольгинское</t>
  </si>
  <si>
    <t xml:space="preserve">03601402</t>
  </si>
  <si>
    <t xml:space="preserve">Светлогорское</t>
  </si>
  <si>
    <t xml:space="preserve">03601405</t>
  </si>
  <si>
    <t xml:space="preserve">Федоровское</t>
  </si>
  <si>
    <t xml:space="preserve">03601406</t>
  </si>
  <si>
    <t xml:space="preserve">Холмское</t>
  </si>
  <si>
    <t xml:space="preserve">03601408</t>
  </si>
  <si>
    <t xml:space="preserve">Апшеронский муниципальный район</t>
  </si>
  <si>
    <t xml:space="preserve">03605000</t>
  </si>
  <si>
    <t xml:space="preserve">Апшеронское городское</t>
  </si>
  <si>
    <t xml:space="preserve">03605101</t>
  </si>
  <si>
    <t xml:space="preserve">Кабардинское</t>
  </si>
  <si>
    <t xml:space="preserve">03605407</t>
  </si>
  <si>
    <t xml:space="preserve">Кубанское</t>
  </si>
  <si>
    <t xml:space="preserve">03605410</t>
  </si>
  <si>
    <t xml:space="preserve">Куринское</t>
  </si>
  <si>
    <t xml:space="preserve">03605413</t>
  </si>
  <si>
    <t xml:space="preserve">Мезмайское</t>
  </si>
  <si>
    <t xml:space="preserve">03605416</t>
  </si>
  <si>
    <t xml:space="preserve">Нефтегорское городское</t>
  </si>
  <si>
    <t xml:space="preserve">03605157</t>
  </si>
  <si>
    <t xml:space="preserve">Нижегородское</t>
  </si>
  <si>
    <t xml:space="preserve">03605418</t>
  </si>
  <si>
    <t xml:space="preserve">Новополянское</t>
  </si>
  <si>
    <t xml:space="preserve">03605419</t>
  </si>
  <si>
    <t xml:space="preserve">Отдаленное</t>
  </si>
  <si>
    <t xml:space="preserve">03605422</t>
  </si>
  <si>
    <t xml:space="preserve">Тверское</t>
  </si>
  <si>
    <t xml:space="preserve">03605431</t>
  </si>
  <si>
    <t xml:space="preserve">Хадыженское городское</t>
  </si>
  <si>
    <t xml:space="preserve">03605109</t>
  </si>
  <si>
    <t xml:space="preserve">Черниговское</t>
  </si>
  <si>
    <t xml:space="preserve">03605434</t>
  </si>
  <si>
    <t xml:space="preserve">Белоглинский муниципальный район</t>
  </si>
  <si>
    <t xml:space="preserve">03607000</t>
  </si>
  <si>
    <t xml:space="preserve">Белоглинское</t>
  </si>
  <si>
    <t xml:space="preserve">03607402</t>
  </si>
  <si>
    <t xml:space="preserve">Новопавловское</t>
  </si>
  <si>
    <t xml:space="preserve">03607404</t>
  </si>
  <si>
    <t xml:space="preserve">Успенское</t>
  </si>
  <si>
    <t xml:space="preserve">03607407</t>
  </si>
  <si>
    <t xml:space="preserve">Центральное</t>
  </si>
  <si>
    <t xml:space="preserve">03607410</t>
  </si>
  <si>
    <t xml:space="preserve">Белореченский муниципальный район</t>
  </si>
  <si>
    <t xml:space="preserve">03608000</t>
  </si>
  <si>
    <t xml:space="preserve">Белореченское городское</t>
  </si>
  <si>
    <t xml:space="preserve">03608101</t>
  </si>
  <si>
    <t xml:space="preserve">Бжедуховское</t>
  </si>
  <si>
    <t xml:space="preserve">03608402</t>
  </si>
  <si>
    <t xml:space="preserve">Великовечненское</t>
  </si>
  <si>
    <t xml:space="preserve">03608404</t>
  </si>
  <si>
    <t xml:space="preserve">Дружненское</t>
  </si>
  <si>
    <t xml:space="preserve">03608405</t>
  </si>
  <si>
    <t xml:space="preserve">Первомайское</t>
  </si>
  <si>
    <t xml:space="preserve">03608407</t>
  </si>
  <si>
    <t xml:space="preserve">Пшехское</t>
  </si>
  <si>
    <t xml:space="preserve">03608410</t>
  </si>
  <si>
    <t xml:space="preserve">Родниковское</t>
  </si>
  <si>
    <t xml:space="preserve">03608412</t>
  </si>
  <si>
    <t xml:space="preserve">Рязанское</t>
  </si>
  <si>
    <t xml:space="preserve">03608413</t>
  </si>
  <si>
    <t xml:space="preserve">03608416</t>
  </si>
  <si>
    <t xml:space="preserve">Школьненское</t>
  </si>
  <si>
    <t xml:space="preserve">03608419</t>
  </si>
  <si>
    <t xml:space="preserve">Южненское</t>
  </si>
  <si>
    <t xml:space="preserve">03608420</t>
  </si>
  <si>
    <t xml:space="preserve">Брюховецкий муниципальный район</t>
  </si>
  <si>
    <t xml:space="preserve">Батуринское</t>
  </si>
  <si>
    <t xml:space="preserve">03610402</t>
  </si>
  <si>
    <t xml:space="preserve">Большебейсугское</t>
  </si>
  <si>
    <t xml:space="preserve">03610404</t>
  </si>
  <si>
    <t xml:space="preserve">03610000</t>
  </si>
  <si>
    <t xml:space="preserve">Брюховецкое</t>
  </si>
  <si>
    <t xml:space="preserve">03610407</t>
  </si>
  <si>
    <t xml:space="preserve">Новоджерелиевское</t>
  </si>
  <si>
    <t xml:space="preserve">03610410</t>
  </si>
  <si>
    <t xml:space="preserve">Новосельское</t>
  </si>
  <si>
    <t xml:space="preserve">03610413</t>
  </si>
  <si>
    <t xml:space="preserve">Переясловское</t>
  </si>
  <si>
    <t xml:space="preserve">03610416</t>
  </si>
  <si>
    <t xml:space="preserve">Свободненское</t>
  </si>
  <si>
    <t xml:space="preserve">03610419</t>
  </si>
  <si>
    <t xml:space="preserve">Чепигинское</t>
  </si>
  <si>
    <t xml:space="preserve">03610422</t>
  </si>
  <si>
    <t xml:space="preserve">Выселковский муниципальный район</t>
  </si>
  <si>
    <t xml:space="preserve">Бейсугское</t>
  </si>
  <si>
    <t xml:space="preserve">03612402</t>
  </si>
  <si>
    <t xml:space="preserve">Бейсужекское</t>
  </si>
  <si>
    <t xml:space="preserve">03612404</t>
  </si>
  <si>
    <t xml:space="preserve">Березанское</t>
  </si>
  <si>
    <t xml:space="preserve">03612407</t>
  </si>
  <si>
    <t xml:space="preserve">Бузиновское</t>
  </si>
  <si>
    <t xml:space="preserve">03612410</t>
  </si>
  <si>
    <t xml:space="preserve">03612000</t>
  </si>
  <si>
    <t xml:space="preserve">Выселковское</t>
  </si>
  <si>
    <t xml:space="preserve">03612413</t>
  </si>
  <si>
    <t xml:space="preserve">Газырское</t>
  </si>
  <si>
    <t xml:space="preserve">03612416</t>
  </si>
  <si>
    <t xml:space="preserve">Ирклиевское</t>
  </si>
  <si>
    <t xml:space="preserve">03612419</t>
  </si>
  <si>
    <t xml:space="preserve">Крупское</t>
  </si>
  <si>
    <t xml:space="preserve">03612420</t>
  </si>
  <si>
    <t xml:space="preserve">Новобейсугское</t>
  </si>
  <si>
    <t xml:space="preserve">03612422</t>
  </si>
  <si>
    <t xml:space="preserve">Новомалороссийское</t>
  </si>
  <si>
    <t xml:space="preserve">03612425</t>
  </si>
  <si>
    <t xml:space="preserve">Город Армавир</t>
  </si>
  <si>
    <t xml:space="preserve">03705000</t>
  </si>
  <si>
    <t xml:space="preserve">Город Горячий Ключ</t>
  </si>
  <si>
    <t xml:space="preserve">03709000</t>
  </si>
  <si>
    <t xml:space="preserve">Город Краснодар</t>
  </si>
  <si>
    <t xml:space="preserve">03701000</t>
  </si>
  <si>
    <t xml:space="preserve">Город Новороссийск</t>
  </si>
  <si>
    <t xml:space="preserve">03720000</t>
  </si>
  <si>
    <t xml:space="preserve">Город-курорт Анапа</t>
  </si>
  <si>
    <t xml:space="preserve">03703000</t>
  </si>
  <si>
    <t xml:space="preserve">Город-курорт Геленджик</t>
  </si>
  <si>
    <t xml:space="preserve">03708000</t>
  </si>
  <si>
    <t xml:space="preserve">Город-курорт Сочи</t>
  </si>
  <si>
    <t xml:space="preserve">03726000</t>
  </si>
  <si>
    <t xml:space="preserve">Гулькевичский муниципальный район</t>
  </si>
  <si>
    <t xml:space="preserve">Венцы-Заря</t>
  </si>
  <si>
    <t xml:space="preserve">03613404</t>
  </si>
  <si>
    <t xml:space="preserve">Гирейское городское</t>
  </si>
  <si>
    <t xml:space="preserve">03613154</t>
  </si>
  <si>
    <t xml:space="preserve">03613000</t>
  </si>
  <si>
    <t xml:space="preserve">Гулькевичское городское</t>
  </si>
  <si>
    <t xml:space="preserve">03613101</t>
  </si>
  <si>
    <t xml:space="preserve">Комсомольское</t>
  </si>
  <si>
    <t xml:space="preserve">03613413</t>
  </si>
  <si>
    <t xml:space="preserve">Красносельское городское</t>
  </si>
  <si>
    <t xml:space="preserve">03613162</t>
  </si>
  <si>
    <t xml:space="preserve">Кубань</t>
  </si>
  <si>
    <t xml:space="preserve">03613416</t>
  </si>
  <si>
    <t xml:space="preserve">Николенское</t>
  </si>
  <si>
    <t xml:space="preserve">03613425</t>
  </si>
  <si>
    <t xml:space="preserve">Новоукраинское</t>
  </si>
  <si>
    <t xml:space="preserve">03613429</t>
  </si>
  <si>
    <t xml:space="preserve">Отрадо-Кубанское</t>
  </si>
  <si>
    <t xml:space="preserve">03613434</t>
  </si>
  <si>
    <t xml:space="preserve">Отрадо-Ольгинское</t>
  </si>
  <si>
    <t xml:space="preserve">03613437</t>
  </si>
  <si>
    <t xml:space="preserve">Пушкинское</t>
  </si>
  <si>
    <t xml:space="preserve">03613440</t>
  </si>
  <si>
    <t xml:space="preserve">Скобелевское</t>
  </si>
  <si>
    <t xml:space="preserve">03613445</t>
  </si>
  <si>
    <t xml:space="preserve">Соколовское</t>
  </si>
  <si>
    <t xml:space="preserve">03613448</t>
  </si>
  <si>
    <t xml:space="preserve">Союз Четырех Хуторов</t>
  </si>
  <si>
    <t xml:space="preserve">03613450</t>
  </si>
  <si>
    <t xml:space="preserve">Тысячное</t>
  </si>
  <si>
    <t xml:space="preserve">03613455</t>
  </si>
  <si>
    <t xml:space="preserve">Динской муниципальный район</t>
  </si>
  <si>
    <t xml:space="preserve">Васюринское</t>
  </si>
  <si>
    <t xml:space="preserve">03614402</t>
  </si>
  <si>
    <t xml:space="preserve">Динское</t>
  </si>
  <si>
    <t xml:space="preserve">03614404</t>
  </si>
  <si>
    <t xml:space="preserve">03614000</t>
  </si>
  <si>
    <t xml:space="preserve">Красносельское</t>
  </si>
  <si>
    <t xml:space="preserve">03614410</t>
  </si>
  <si>
    <t xml:space="preserve">Мичуринское</t>
  </si>
  <si>
    <t xml:space="preserve">03614412</t>
  </si>
  <si>
    <t xml:space="preserve">Нововеличковское</t>
  </si>
  <si>
    <t xml:space="preserve">03614414</t>
  </si>
  <si>
    <t xml:space="preserve">Новотитаровское</t>
  </si>
  <si>
    <t xml:space="preserve">03614416</t>
  </si>
  <si>
    <t xml:space="preserve">Первореченское</t>
  </si>
  <si>
    <t xml:space="preserve">03614419</t>
  </si>
  <si>
    <t xml:space="preserve">Пластуновское</t>
  </si>
  <si>
    <t xml:space="preserve">03614422</t>
  </si>
  <si>
    <t xml:space="preserve">Старомышастовское</t>
  </si>
  <si>
    <t xml:space="preserve">03614428</t>
  </si>
  <si>
    <t xml:space="preserve">Южно-Кубанское</t>
  </si>
  <si>
    <t xml:space="preserve">03614445</t>
  </si>
  <si>
    <t xml:space="preserve">Кавказский муниципальный район</t>
  </si>
  <si>
    <t xml:space="preserve">Дмитриевское</t>
  </si>
  <si>
    <t xml:space="preserve">03618404</t>
  </si>
  <si>
    <t xml:space="preserve">03618000</t>
  </si>
  <si>
    <t xml:space="preserve">Кавказское</t>
  </si>
  <si>
    <t xml:space="preserve">03618410</t>
  </si>
  <si>
    <t xml:space="preserve">Казанское</t>
  </si>
  <si>
    <t xml:space="preserve">03618413</t>
  </si>
  <si>
    <t xml:space="preserve">Кропоткинское городское</t>
  </si>
  <si>
    <t xml:space="preserve">03618101</t>
  </si>
  <si>
    <t xml:space="preserve">Лосевское</t>
  </si>
  <si>
    <t xml:space="preserve">03618419</t>
  </si>
  <si>
    <t xml:space="preserve">Мирское</t>
  </si>
  <si>
    <t xml:space="preserve">03618422</t>
  </si>
  <si>
    <t xml:space="preserve">Привольное</t>
  </si>
  <si>
    <t xml:space="preserve">03618432</t>
  </si>
  <si>
    <t xml:space="preserve">Темижбекское</t>
  </si>
  <si>
    <t xml:space="preserve">03618452</t>
  </si>
  <si>
    <t xml:space="preserve">им М Горького</t>
  </si>
  <si>
    <t xml:space="preserve">03618407</t>
  </si>
  <si>
    <t xml:space="preserve">Калининский муниципальный район</t>
  </si>
  <si>
    <t xml:space="preserve">Бойкопонурское</t>
  </si>
  <si>
    <t xml:space="preserve">03619405</t>
  </si>
  <si>
    <t xml:space="preserve">Гривенское</t>
  </si>
  <si>
    <t xml:space="preserve">03619406</t>
  </si>
  <si>
    <t xml:space="preserve">Гришковское</t>
  </si>
  <si>
    <t xml:space="preserve">03619407</t>
  </si>
  <si>
    <t xml:space="preserve">Джумайловское</t>
  </si>
  <si>
    <t xml:space="preserve">03619408</t>
  </si>
  <si>
    <t xml:space="preserve">03619000</t>
  </si>
  <si>
    <t xml:space="preserve">Калининское</t>
  </si>
  <si>
    <t xml:space="preserve">03619420</t>
  </si>
  <si>
    <t xml:space="preserve">Куйбышевское</t>
  </si>
  <si>
    <t xml:space="preserve">03619422</t>
  </si>
  <si>
    <t xml:space="preserve">Новониколаевское</t>
  </si>
  <si>
    <t xml:space="preserve">03619427</t>
  </si>
  <si>
    <t xml:space="preserve">Старовеличковское</t>
  </si>
  <si>
    <t xml:space="preserve">03619435</t>
  </si>
  <si>
    <t xml:space="preserve">Каневской муниципальный район</t>
  </si>
  <si>
    <t xml:space="preserve">Каневское</t>
  </si>
  <si>
    <t xml:space="preserve">03620402</t>
  </si>
  <si>
    <t xml:space="preserve">03620000</t>
  </si>
  <si>
    <t xml:space="preserve">Красногвардейское</t>
  </si>
  <si>
    <t xml:space="preserve">03620404</t>
  </si>
  <si>
    <t xml:space="preserve">Кубанскостепное</t>
  </si>
  <si>
    <t xml:space="preserve">03620405</t>
  </si>
  <si>
    <t xml:space="preserve">Новодеревянковское</t>
  </si>
  <si>
    <t xml:space="preserve">03620407</t>
  </si>
  <si>
    <t xml:space="preserve">Новоминское</t>
  </si>
  <si>
    <t xml:space="preserve">03620410</t>
  </si>
  <si>
    <t xml:space="preserve">Привольненское</t>
  </si>
  <si>
    <t xml:space="preserve">03620413</t>
  </si>
  <si>
    <t xml:space="preserve">Придорожное</t>
  </si>
  <si>
    <t xml:space="preserve">03620414</t>
  </si>
  <si>
    <t xml:space="preserve">Стародеревянковское</t>
  </si>
  <si>
    <t xml:space="preserve">03620416</t>
  </si>
  <si>
    <t xml:space="preserve">Челбасское</t>
  </si>
  <si>
    <t xml:space="preserve">03620419</t>
  </si>
  <si>
    <t xml:space="preserve">Кореновский муниципальный район</t>
  </si>
  <si>
    <t xml:space="preserve">Братковское</t>
  </si>
  <si>
    <t xml:space="preserve">03621402</t>
  </si>
  <si>
    <t xml:space="preserve">Бураковское</t>
  </si>
  <si>
    <t xml:space="preserve">03621404</t>
  </si>
  <si>
    <t xml:space="preserve">Дядьковское</t>
  </si>
  <si>
    <t xml:space="preserve">03621407</t>
  </si>
  <si>
    <t xml:space="preserve">Журавское</t>
  </si>
  <si>
    <t xml:space="preserve">03621410</t>
  </si>
  <si>
    <t xml:space="preserve">03621000</t>
  </si>
  <si>
    <t xml:space="preserve">Кореновское городское</t>
  </si>
  <si>
    <t xml:space="preserve">03621101</t>
  </si>
  <si>
    <t xml:space="preserve">Новоберезанское</t>
  </si>
  <si>
    <t xml:space="preserve">03621413</t>
  </si>
  <si>
    <t xml:space="preserve">Платнировское</t>
  </si>
  <si>
    <t xml:space="preserve">03621419</t>
  </si>
  <si>
    <t xml:space="preserve">Пролетарское</t>
  </si>
  <si>
    <t xml:space="preserve">03621422</t>
  </si>
  <si>
    <t xml:space="preserve">Раздольненское</t>
  </si>
  <si>
    <t xml:space="preserve">03621425</t>
  </si>
  <si>
    <t xml:space="preserve">Сергиевское</t>
  </si>
  <si>
    <t xml:space="preserve">03621428</t>
  </si>
  <si>
    <t xml:space="preserve">Красноармейский муниципальный район</t>
  </si>
  <si>
    <t xml:space="preserve">Ивановское</t>
  </si>
  <si>
    <t xml:space="preserve">03623407</t>
  </si>
  <si>
    <t xml:space="preserve">03623000</t>
  </si>
  <si>
    <t xml:space="preserve">Марьянское</t>
  </si>
  <si>
    <t xml:space="preserve">03623412</t>
  </si>
  <si>
    <t xml:space="preserve">Новомышастовское</t>
  </si>
  <si>
    <t xml:space="preserve">03623413</t>
  </si>
  <si>
    <t xml:space="preserve">Октябрьское</t>
  </si>
  <si>
    <t xml:space="preserve">03623419</t>
  </si>
  <si>
    <t xml:space="preserve">Полтавское</t>
  </si>
  <si>
    <t xml:space="preserve">03623410</t>
  </si>
  <si>
    <t xml:space="preserve">Протичкинское</t>
  </si>
  <si>
    <t xml:space="preserve">03623420</t>
  </si>
  <si>
    <t xml:space="preserve">Староджерелиевское</t>
  </si>
  <si>
    <t xml:space="preserve">03623422</t>
  </si>
  <si>
    <t xml:space="preserve">Старонижестеблиевское</t>
  </si>
  <si>
    <t xml:space="preserve">03623425</t>
  </si>
  <si>
    <t xml:space="preserve">Трудобеликовское</t>
  </si>
  <si>
    <t xml:space="preserve">03623428</t>
  </si>
  <si>
    <t xml:space="preserve">Чебургольское</t>
  </si>
  <si>
    <t xml:space="preserve">03623431</t>
  </si>
  <si>
    <t xml:space="preserve">Крыловский муниципальный район</t>
  </si>
  <si>
    <t xml:space="preserve">03624000</t>
  </si>
  <si>
    <t xml:space="preserve">Крыловское</t>
  </si>
  <si>
    <t xml:space="preserve">03624411</t>
  </si>
  <si>
    <t xml:space="preserve">Кугоейское</t>
  </si>
  <si>
    <t xml:space="preserve">03624414</t>
  </si>
  <si>
    <t xml:space="preserve">Новопашковское</t>
  </si>
  <si>
    <t xml:space="preserve">03624418</t>
  </si>
  <si>
    <t xml:space="preserve">Новосергиевское</t>
  </si>
  <si>
    <t xml:space="preserve">03624421</t>
  </si>
  <si>
    <t xml:space="preserve">03624424</t>
  </si>
  <si>
    <t xml:space="preserve">Шевченковское</t>
  </si>
  <si>
    <t xml:space="preserve">03624430</t>
  </si>
  <si>
    <t xml:space="preserve">Крымский муниципальный район</t>
  </si>
  <si>
    <t xml:space="preserve">Адагумское</t>
  </si>
  <si>
    <t xml:space="preserve">03625402</t>
  </si>
  <si>
    <t xml:space="preserve">Варениковское</t>
  </si>
  <si>
    <t xml:space="preserve">03625404</t>
  </si>
  <si>
    <t xml:space="preserve">Кеслеровское</t>
  </si>
  <si>
    <t xml:space="preserve">03625407</t>
  </si>
  <si>
    <t xml:space="preserve">Киевское</t>
  </si>
  <si>
    <t xml:space="preserve">03625410</t>
  </si>
  <si>
    <t xml:space="preserve">03625000</t>
  </si>
  <si>
    <t xml:space="preserve">Крымское городское</t>
  </si>
  <si>
    <t xml:space="preserve">03625101</t>
  </si>
  <si>
    <t xml:space="preserve">Мерчанское</t>
  </si>
  <si>
    <t xml:space="preserve">03625416</t>
  </si>
  <si>
    <t xml:space="preserve">Молдаванское</t>
  </si>
  <si>
    <t xml:space="preserve">03625419</t>
  </si>
  <si>
    <t xml:space="preserve">Нижнебаканское</t>
  </si>
  <si>
    <t xml:space="preserve">03625412</t>
  </si>
  <si>
    <t xml:space="preserve">Пригородное</t>
  </si>
  <si>
    <t xml:space="preserve">03625413</t>
  </si>
  <si>
    <t xml:space="preserve">Троицкое</t>
  </si>
  <si>
    <t xml:space="preserve">03625422</t>
  </si>
  <si>
    <t xml:space="preserve">Южное</t>
  </si>
  <si>
    <t xml:space="preserve">03625431</t>
  </si>
  <si>
    <t xml:space="preserve">Курганинский муниципальный район</t>
  </si>
  <si>
    <t xml:space="preserve">Безводное</t>
  </si>
  <si>
    <t xml:space="preserve">03627402</t>
  </si>
  <si>
    <t xml:space="preserve">Воздвиженское</t>
  </si>
  <si>
    <t xml:space="preserve">03627404</t>
  </si>
  <si>
    <t xml:space="preserve">Константиновское</t>
  </si>
  <si>
    <t xml:space="preserve">03627407</t>
  </si>
  <si>
    <t xml:space="preserve">03627000</t>
  </si>
  <si>
    <t xml:space="preserve">Курганинское городское</t>
  </si>
  <si>
    <t xml:space="preserve">03627101</t>
  </si>
  <si>
    <t xml:space="preserve">Михайловское</t>
  </si>
  <si>
    <t xml:space="preserve">03627410</t>
  </si>
  <si>
    <t xml:space="preserve">Новоалексеевское</t>
  </si>
  <si>
    <t xml:space="preserve">03627413</t>
  </si>
  <si>
    <t xml:space="preserve">03627416</t>
  </si>
  <si>
    <t xml:space="preserve">Петропавловское</t>
  </si>
  <si>
    <t xml:space="preserve">03627419</t>
  </si>
  <si>
    <t xml:space="preserve">03627422</t>
  </si>
  <si>
    <t xml:space="preserve">Темиргоевское</t>
  </si>
  <si>
    <t xml:space="preserve">03627425</t>
  </si>
  <si>
    <t xml:space="preserve">Кущевский муниципальный район</t>
  </si>
  <si>
    <t xml:space="preserve">Глебовское</t>
  </si>
  <si>
    <t xml:space="preserve">03628403</t>
  </si>
  <si>
    <t xml:space="preserve">Ильинское</t>
  </si>
  <si>
    <t xml:space="preserve">03628404</t>
  </si>
  <si>
    <t xml:space="preserve">Кисляковское</t>
  </si>
  <si>
    <t xml:space="preserve">03628407</t>
  </si>
  <si>
    <t xml:space="preserve">Краснополянское</t>
  </si>
  <si>
    <t xml:space="preserve">03628402</t>
  </si>
  <si>
    <t xml:space="preserve">03628410</t>
  </si>
  <si>
    <t xml:space="preserve">03628000</t>
  </si>
  <si>
    <t xml:space="preserve">Кущевское</t>
  </si>
  <si>
    <t xml:space="preserve">03628416</t>
  </si>
  <si>
    <t xml:space="preserve">Новомихайловское</t>
  </si>
  <si>
    <t xml:space="preserve">03628420</t>
  </si>
  <si>
    <t xml:space="preserve">03628422</t>
  </si>
  <si>
    <t xml:space="preserve">Полтавченское</t>
  </si>
  <si>
    <t xml:space="preserve">03628425</t>
  </si>
  <si>
    <t xml:space="preserve">03628428</t>
  </si>
  <si>
    <t xml:space="preserve">Среднечубуркское</t>
  </si>
  <si>
    <t xml:space="preserve">03628429</t>
  </si>
  <si>
    <t xml:space="preserve">Шкуринское</t>
  </si>
  <si>
    <t xml:space="preserve">03628431</t>
  </si>
  <si>
    <t xml:space="preserve">Лабинский муниципальный район</t>
  </si>
  <si>
    <t xml:space="preserve">Ахметовское</t>
  </si>
  <si>
    <t xml:space="preserve">03630404</t>
  </si>
  <si>
    <t xml:space="preserve">Владимирское</t>
  </si>
  <si>
    <t xml:space="preserve">03630416</t>
  </si>
  <si>
    <t xml:space="preserve">Вознесенское</t>
  </si>
  <si>
    <t xml:space="preserve">03630419</t>
  </si>
  <si>
    <t xml:space="preserve">Зассовское</t>
  </si>
  <si>
    <t xml:space="preserve">03630425</t>
  </si>
  <si>
    <t xml:space="preserve">Каладжинское</t>
  </si>
  <si>
    <t xml:space="preserve">03630428</t>
  </si>
  <si>
    <t xml:space="preserve">03630000</t>
  </si>
  <si>
    <t xml:space="preserve">Лабинское городское</t>
  </si>
  <si>
    <t xml:space="preserve">03630101</t>
  </si>
  <si>
    <t xml:space="preserve">Лучевое</t>
  </si>
  <si>
    <t xml:space="preserve">03630439</t>
  </si>
  <si>
    <t xml:space="preserve">Отважненское</t>
  </si>
  <si>
    <t xml:space="preserve">03630443</t>
  </si>
  <si>
    <t xml:space="preserve">Первосинюхинское</t>
  </si>
  <si>
    <t xml:space="preserve">03630446</t>
  </si>
  <si>
    <t xml:space="preserve">Сладковское</t>
  </si>
  <si>
    <t xml:space="preserve">03630450</t>
  </si>
  <si>
    <t xml:space="preserve">Упорненское</t>
  </si>
  <si>
    <t xml:space="preserve">03630455</t>
  </si>
  <si>
    <t xml:space="preserve">Харьковское</t>
  </si>
  <si>
    <t xml:space="preserve">03630458</t>
  </si>
  <si>
    <t xml:space="preserve">Чамлыкское</t>
  </si>
  <si>
    <t xml:space="preserve">03630437</t>
  </si>
  <si>
    <t xml:space="preserve">Ленинградский муниципальный район</t>
  </si>
  <si>
    <t xml:space="preserve">Белохуторское</t>
  </si>
  <si>
    <t xml:space="preserve">03632401</t>
  </si>
  <si>
    <t xml:space="preserve">Восточное</t>
  </si>
  <si>
    <t xml:space="preserve">03632402</t>
  </si>
  <si>
    <t xml:space="preserve">Западное</t>
  </si>
  <si>
    <t xml:space="preserve">03632420</t>
  </si>
  <si>
    <t xml:space="preserve">Коржовское</t>
  </si>
  <si>
    <t xml:space="preserve">03632403</t>
  </si>
  <si>
    <t xml:space="preserve">03632404</t>
  </si>
  <si>
    <t xml:space="preserve">Куликовское</t>
  </si>
  <si>
    <t xml:space="preserve">03632407</t>
  </si>
  <si>
    <t xml:space="preserve">03632000</t>
  </si>
  <si>
    <t xml:space="preserve">Ленинградское</t>
  </si>
  <si>
    <t xml:space="preserve">03632410</t>
  </si>
  <si>
    <t xml:space="preserve">Новоплатнировское</t>
  </si>
  <si>
    <t xml:space="preserve">03632413</t>
  </si>
  <si>
    <t xml:space="preserve">Новоуманское</t>
  </si>
  <si>
    <t xml:space="preserve">03632414</t>
  </si>
  <si>
    <t xml:space="preserve">Образцовое</t>
  </si>
  <si>
    <t xml:space="preserve">03632415</t>
  </si>
  <si>
    <t xml:space="preserve">03632417</t>
  </si>
  <si>
    <t xml:space="preserve">Уманское</t>
  </si>
  <si>
    <t xml:space="preserve">03632416</t>
  </si>
  <si>
    <t xml:space="preserve">Мостовский муниципальный район</t>
  </si>
  <si>
    <t xml:space="preserve">Андрюковское</t>
  </si>
  <si>
    <t xml:space="preserve">03633404</t>
  </si>
  <si>
    <t xml:space="preserve">Баговское</t>
  </si>
  <si>
    <t xml:space="preserve">03633407</t>
  </si>
  <si>
    <t xml:space="preserve">Беноковское</t>
  </si>
  <si>
    <t xml:space="preserve">03633410</t>
  </si>
  <si>
    <t xml:space="preserve">Бесленеевское</t>
  </si>
  <si>
    <t xml:space="preserve">03633413</t>
  </si>
  <si>
    <t xml:space="preserve">Губское</t>
  </si>
  <si>
    <t xml:space="preserve">03633422</t>
  </si>
  <si>
    <t xml:space="preserve">Костромское</t>
  </si>
  <si>
    <t xml:space="preserve">03633431</t>
  </si>
  <si>
    <t xml:space="preserve">Краснокутское</t>
  </si>
  <si>
    <t xml:space="preserve">03633434</t>
  </si>
  <si>
    <t xml:space="preserve">Махошевское</t>
  </si>
  <si>
    <t xml:space="preserve">03633440</t>
  </si>
  <si>
    <t xml:space="preserve">03633000</t>
  </si>
  <si>
    <t xml:space="preserve">Мостовское городское</t>
  </si>
  <si>
    <t xml:space="preserve">03633151</t>
  </si>
  <si>
    <t xml:space="preserve">Переправненское</t>
  </si>
  <si>
    <t xml:space="preserve">03633449</t>
  </si>
  <si>
    <t xml:space="preserve">Псебайское городское</t>
  </si>
  <si>
    <t xml:space="preserve">03633156</t>
  </si>
  <si>
    <t xml:space="preserve">Унароковское</t>
  </si>
  <si>
    <t xml:space="preserve">03633452</t>
  </si>
  <si>
    <t xml:space="preserve">Шедокское</t>
  </si>
  <si>
    <t xml:space="preserve">03633461</t>
  </si>
  <si>
    <t xml:space="preserve">Ярославское</t>
  </si>
  <si>
    <t xml:space="preserve">03633464</t>
  </si>
  <si>
    <t xml:space="preserve">Новокубанский муниципальный район</t>
  </si>
  <si>
    <t xml:space="preserve">Бесскорбненское</t>
  </si>
  <si>
    <t xml:space="preserve">03634402</t>
  </si>
  <si>
    <t xml:space="preserve">Верхнекубанское</t>
  </si>
  <si>
    <t xml:space="preserve">03634403</t>
  </si>
  <si>
    <t xml:space="preserve">Ковалевское</t>
  </si>
  <si>
    <t xml:space="preserve">03634407</t>
  </si>
  <si>
    <t xml:space="preserve">Ляпинское</t>
  </si>
  <si>
    <t xml:space="preserve">03634413</t>
  </si>
  <si>
    <t xml:space="preserve">03634000</t>
  </si>
  <si>
    <t xml:space="preserve">Новокубанское городское</t>
  </si>
  <si>
    <t xml:space="preserve">03634101</t>
  </si>
  <si>
    <t xml:space="preserve">03634422</t>
  </si>
  <si>
    <t xml:space="preserve">Прикубанское</t>
  </si>
  <si>
    <t xml:space="preserve">03634425</t>
  </si>
  <si>
    <t xml:space="preserve">Прочноокопское</t>
  </si>
  <si>
    <t xml:space="preserve">03634428</t>
  </si>
  <si>
    <t xml:space="preserve">Советское</t>
  </si>
  <si>
    <t xml:space="preserve">03634431</t>
  </si>
  <si>
    <t xml:space="preserve">Новопокровский муниципальный район</t>
  </si>
  <si>
    <t xml:space="preserve">Горькобалковское</t>
  </si>
  <si>
    <t xml:space="preserve">03635402</t>
  </si>
  <si>
    <t xml:space="preserve">03635404</t>
  </si>
  <si>
    <t xml:space="preserve">Калниболотское</t>
  </si>
  <si>
    <t xml:space="preserve">03635407</t>
  </si>
  <si>
    <t xml:space="preserve">03635410</t>
  </si>
  <si>
    <t xml:space="preserve">Незамаевское</t>
  </si>
  <si>
    <t xml:space="preserve">03635413</t>
  </si>
  <si>
    <t xml:space="preserve">Новоивановское</t>
  </si>
  <si>
    <t xml:space="preserve">03635416</t>
  </si>
  <si>
    <t xml:space="preserve">03635000</t>
  </si>
  <si>
    <t xml:space="preserve">Новопокровское</t>
  </si>
  <si>
    <t xml:space="preserve">03635419</t>
  </si>
  <si>
    <t xml:space="preserve">Покровское</t>
  </si>
  <si>
    <t xml:space="preserve">03635422</t>
  </si>
  <si>
    <t xml:space="preserve">Отрадненский муниципальный район</t>
  </si>
  <si>
    <t xml:space="preserve">Бесстрашненское</t>
  </si>
  <si>
    <t xml:space="preserve">03637401</t>
  </si>
  <si>
    <t xml:space="preserve">Благодарненское</t>
  </si>
  <si>
    <t xml:space="preserve">03637402</t>
  </si>
  <si>
    <t xml:space="preserve">03637404</t>
  </si>
  <si>
    <t xml:space="preserve">Малотенгинское</t>
  </si>
  <si>
    <t xml:space="preserve">03637407</t>
  </si>
  <si>
    <t xml:space="preserve">Маякское</t>
  </si>
  <si>
    <t xml:space="preserve">03637408</t>
  </si>
  <si>
    <t xml:space="preserve">Надежненское</t>
  </si>
  <si>
    <t xml:space="preserve">03637410</t>
  </si>
  <si>
    <t xml:space="preserve">03637000</t>
  </si>
  <si>
    <t xml:space="preserve">Отрадненское</t>
  </si>
  <si>
    <t xml:space="preserve">03637413</t>
  </si>
  <si>
    <t xml:space="preserve">Передовское</t>
  </si>
  <si>
    <t xml:space="preserve">03637416</t>
  </si>
  <si>
    <t xml:space="preserve">Подгорненское</t>
  </si>
  <si>
    <t xml:space="preserve">03637419</t>
  </si>
  <si>
    <t xml:space="preserve">Подгорно-Синюхинское</t>
  </si>
  <si>
    <t xml:space="preserve">03637422</t>
  </si>
  <si>
    <t xml:space="preserve">Попутненское</t>
  </si>
  <si>
    <t xml:space="preserve">03637425</t>
  </si>
  <si>
    <t xml:space="preserve">Рудьевское</t>
  </si>
  <si>
    <t xml:space="preserve">03637426</t>
  </si>
  <si>
    <t xml:space="preserve">Спокойненское</t>
  </si>
  <si>
    <t xml:space="preserve">03637428</t>
  </si>
  <si>
    <t xml:space="preserve">Удобненское</t>
  </si>
  <si>
    <t xml:space="preserve">03637431</t>
  </si>
  <si>
    <t xml:space="preserve">Павловский муниципальный район</t>
  </si>
  <si>
    <t xml:space="preserve">Атаманское</t>
  </si>
  <si>
    <t xml:space="preserve">03639402</t>
  </si>
  <si>
    <t xml:space="preserve">Веселовское</t>
  </si>
  <si>
    <t xml:space="preserve">03639404</t>
  </si>
  <si>
    <t xml:space="preserve">03639410</t>
  </si>
  <si>
    <t xml:space="preserve">Новолеушковское</t>
  </si>
  <si>
    <t xml:space="preserve">03639413</t>
  </si>
  <si>
    <t xml:space="preserve">Новопетровское</t>
  </si>
  <si>
    <t xml:space="preserve">03639419</t>
  </si>
  <si>
    <t xml:space="preserve">Новопластуновское</t>
  </si>
  <si>
    <t xml:space="preserve">03639422</t>
  </si>
  <si>
    <t xml:space="preserve">03639000</t>
  </si>
  <si>
    <t xml:space="preserve">Павловское</t>
  </si>
  <si>
    <t xml:space="preserve">03639428</t>
  </si>
  <si>
    <t xml:space="preserve">Северное</t>
  </si>
  <si>
    <t xml:space="preserve">03639430</t>
  </si>
  <si>
    <t xml:space="preserve">Среднечелбасское</t>
  </si>
  <si>
    <t xml:space="preserve">03639431</t>
  </si>
  <si>
    <t xml:space="preserve">Старолеушковское</t>
  </si>
  <si>
    <t xml:space="preserve">03639434</t>
  </si>
  <si>
    <t xml:space="preserve">03639440</t>
  </si>
  <si>
    <t xml:space="preserve">Приморско-Ахтарский муниципальный район</t>
  </si>
  <si>
    <t xml:space="preserve">Ахтарское</t>
  </si>
  <si>
    <t xml:space="preserve">03641401</t>
  </si>
  <si>
    <t xml:space="preserve">Бородинское</t>
  </si>
  <si>
    <t xml:space="preserve">03641402</t>
  </si>
  <si>
    <t xml:space="preserve">Бриньковское</t>
  </si>
  <si>
    <t xml:space="preserve">03641404</t>
  </si>
  <si>
    <t xml:space="preserve">03641407</t>
  </si>
  <si>
    <t xml:space="preserve">03641410</t>
  </si>
  <si>
    <t xml:space="preserve">Приазовское</t>
  </si>
  <si>
    <t xml:space="preserve">03641413</t>
  </si>
  <si>
    <t xml:space="preserve">03641000</t>
  </si>
  <si>
    <t xml:space="preserve">Приморско-Ахтарское городское</t>
  </si>
  <si>
    <t xml:space="preserve">03641101</t>
  </si>
  <si>
    <t xml:space="preserve">Свободное</t>
  </si>
  <si>
    <t xml:space="preserve">03641416</t>
  </si>
  <si>
    <t xml:space="preserve">Степное</t>
  </si>
  <si>
    <t xml:space="preserve">03641419</t>
  </si>
  <si>
    <t xml:space="preserve">Северский муниципальный район</t>
  </si>
  <si>
    <t xml:space="preserve">Азовское</t>
  </si>
  <si>
    <t xml:space="preserve">03643402</t>
  </si>
  <si>
    <t xml:space="preserve">Афипское городское</t>
  </si>
  <si>
    <t xml:space="preserve">03643152</t>
  </si>
  <si>
    <t xml:space="preserve">Григорьевское</t>
  </si>
  <si>
    <t xml:space="preserve">03643404</t>
  </si>
  <si>
    <t xml:space="preserve">Ильское городское</t>
  </si>
  <si>
    <t xml:space="preserve">03643155</t>
  </si>
  <si>
    <t xml:space="preserve">Калужское</t>
  </si>
  <si>
    <t xml:space="preserve">03643406</t>
  </si>
  <si>
    <t xml:space="preserve">Львовское</t>
  </si>
  <si>
    <t xml:space="preserve">03643407</t>
  </si>
  <si>
    <t xml:space="preserve">03643408</t>
  </si>
  <si>
    <t xml:space="preserve">Новодмитриевское</t>
  </si>
  <si>
    <t xml:space="preserve">03643410</t>
  </si>
  <si>
    <t xml:space="preserve">03643000</t>
  </si>
  <si>
    <t xml:space="preserve">Северское</t>
  </si>
  <si>
    <t xml:space="preserve">03643413</t>
  </si>
  <si>
    <t xml:space="preserve">Смоленское</t>
  </si>
  <si>
    <t xml:space="preserve">03643416</t>
  </si>
  <si>
    <t xml:space="preserve">Черноморское</t>
  </si>
  <si>
    <t xml:space="preserve">03643158</t>
  </si>
  <si>
    <t xml:space="preserve">Шабановское</t>
  </si>
  <si>
    <t xml:space="preserve">03643419</t>
  </si>
  <si>
    <t xml:space="preserve">Славянский муниципальный район</t>
  </si>
  <si>
    <t xml:space="preserve">Анастасиевское</t>
  </si>
  <si>
    <t xml:space="preserve">03645402</t>
  </si>
  <si>
    <t xml:space="preserve">Ачуевское</t>
  </si>
  <si>
    <t xml:space="preserve">03645401</t>
  </si>
  <si>
    <t xml:space="preserve">Голубая Нива</t>
  </si>
  <si>
    <t xml:space="preserve">03645403</t>
  </si>
  <si>
    <t xml:space="preserve">Забойское</t>
  </si>
  <si>
    <t xml:space="preserve">03645404</t>
  </si>
  <si>
    <t xml:space="preserve">Кировское</t>
  </si>
  <si>
    <t xml:space="preserve">03645407</t>
  </si>
  <si>
    <t xml:space="preserve">Коржевское</t>
  </si>
  <si>
    <t xml:space="preserve">03645410</t>
  </si>
  <si>
    <t xml:space="preserve">Маевское</t>
  </si>
  <si>
    <t xml:space="preserve">03645412</t>
  </si>
  <si>
    <t xml:space="preserve">Петровское</t>
  </si>
  <si>
    <t xml:space="preserve">03645413</t>
  </si>
  <si>
    <t xml:space="preserve">Прибрежное</t>
  </si>
  <si>
    <t xml:space="preserve">03645414</t>
  </si>
  <si>
    <t xml:space="preserve">03645415</t>
  </si>
  <si>
    <t xml:space="preserve">Протокское</t>
  </si>
  <si>
    <t xml:space="preserve">03645416</t>
  </si>
  <si>
    <t xml:space="preserve">Рисовое</t>
  </si>
  <si>
    <t xml:space="preserve">03645420</t>
  </si>
  <si>
    <t xml:space="preserve">03645000</t>
  </si>
  <si>
    <t xml:space="preserve">Славянское городское</t>
  </si>
  <si>
    <t xml:space="preserve">03645101</t>
  </si>
  <si>
    <t xml:space="preserve">Целинное</t>
  </si>
  <si>
    <t xml:space="preserve">03645425</t>
  </si>
  <si>
    <t xml:space="preserve">Черноерковское</t>
  </si>
  <si>
    <t xml:space="preserve">03645429</t>
  </si>
  <si>
    <t xml:space="preserve">Староминский муниципальный район</t>
  </si>
  <si>
    <t xml:space="preserve">Канеловское</t>
  </si>
  <si>
    <t xml:space="preserve">03647402</t>
  </si>
  <si>
    <t xml:space="preserve">03647404</t>
  </si>
  <si>
    <t xml:space="preserve">Новоясенское</t>
  </si>
  <si>
    <t xml:space="preserve">03647407</t>
  </si>
  <si>
    <t xml:space="preserve">Рассветовское</t>
  </si>
  <si>
    <t xml:space="preserve">03647410</t>
  </si>
  <si>
    <t xml:space="preserve">03647000</t>
  </si>
  <si>
    <t xml:space="preserve">Староминское</t>
  </si>
  <si>
    <t xml:space="preserve">03647413</t>
  </si>
  <si>
    <t xml:space="preserve">Тбилисский муниципальный район</t>
  </si>
  <si>
    <t xml:space="preserve">Алексее-Тенгинское</t>
  </si>
  <si>
    <t xml:space="preserve">03649401</t>
  </si>
  <si>
    <t xml:space="preserve">Ванновское</t>
  </si>
  <si>
    <t xml:space="preserve">03649402</t>
  </si>
  <si>
    <t xml:space="preserve">Геймановское</t>
  </si>
  <si>
    <t xml:space="preserve">03649404</t>
  </si>
  <si>
    <t xml:space="preserve">Ловлинское</t>
  </si>
  <si>
    <t xml:space="preserve">03649407</t>
  </si>
  <si>
    <t xml:space="preserve">Марьинское</t>
  </si>
  <si>
    <t xml:space="preserve">03649410</t>
  </si>
  <si>
    <t xml:space="preserve">Нововладимировское</t>
  </si>
  <si>
    <t xml:space="preserve">03649413</t>
  </si>
  <si>
    <t xml:space="preserve">Песчаное</t>
  </si>
  <si>
    <t xml:space="preserve">03649416</t>
  </si>
  <si>
    <t xml:space="preserve">03649000</t>
  </si>
  <si>
    <t xml:space="preserve">Тбилисское</t>
  </si>
  <si>
    <t xml:space="preserve">03649419</t>
  </si>
  <si>
    <t xml:space="preserve">Темрюкский муниципальный район</t>
  </si>
  <si>
    <t xml:space="preserve">Ахтанизовское</t>
  </si>
  <si>
    <t xml:space="preserve">03651402</t>
  </si>
  <si>
    <t xml:space="preserve">Вышестеблиевское</t>
  </si>
  <si>
    <t xml:space="preserve">03651404</t>
  </si>
  <si>
    <t xml:space="preserve">Голубицкое</t>
  </si>
  <si>
    <t xml:space="preserve">03651407</t>
  </si>
  <si>
    <t xml:space="preserve">Запорожское</t>
  </si>
  <si>
    <t xml:space="preserve">03651410</t>
  </si>
  <si>
    <t xml:space="preserve">Краснострельское</t>
  </si>
  <si>
    <t xml:space="preserve">03651413</t>
  </si>
  <si>
    <t xml:space="preserve">Курчанское</t>
  </si>
  <si>
    <t xml:space="preserve">03651416</t>
  </si>
  <si>
    <t xml:space="preserve">Новотаманское</t>
  </si>
  <si>
    <t xml:space="preserve">03651418</t>
  </si>
  <si>
    <t xml:space="preserve">Сенное</t>
  </si>
  <si>
    <t xml:space="preserve">03651419</t>
  </si>
  <si>
    <t xml:space="preserve">Старотитаровское</t>
  </si>
  <si>
    <t xml:space="preserve">03651422</t>
  </si>
  <si>
    <t xml:space="preserve">Таманское</t>
  </si>
  <si>
    <t xml:space="preserve">03651425</t>
  </si>
  <si>
    <t xml:space="preserve">03651000</t>
  </si>
  <si>
    <t xml:space="preserve">Темрюкское городское</t>
  </si>
  <si>
    <t xml:space="preserve">03651101</t>
  </si>
  <si>
    <t xml:space="preserve">Фонталовское</t>
  </si>
  <si>
    <t xml:space="preserve">03651430</t>
  </si>
  <si>
    <t xml:space="preserve">Тимашевский муниципальный район</t>
  </si>
  <si>
    <t xml:space="preserve">Дербентское</t>
  </si>
  <si>
    <t xml:space="preserve">03653402</t>
  </si>
  <si>
    <t xml:space="preserve">Днепровское</t>
  </si>
  <si>
    <t xml:space="preserve">03653404</t>
  </si>
  <si>
    <t xml:space="preserve">Кубанец</t>
  </si>
  <si>
    <t xml:space="preserve">03653410</t>
  </si>
  <si>
    <t xml:space="preserve">Медведовское</t>
  </si>
  <si>
    <t xml:space="preserve">03653413</t>
  </si>
  <si>
    <t xml:space="preserve">Незаймановское</t>
  </si>
  <si>
    <t xml:space="preserve">03653416</t>
  </si>
  <si>
    <t xml:space="preserve">Новокорсунское</t>
  </si>
  <si>
    <t xml:space="preserve">03653419</t>
  </si>
  <si>
    <t xml:space="preserve">Новоленинское</t>
  </si>
  <si>
    <t xml:space="preserve">03653422</t>
  </si>
  <si>
    <t xml:space="preserve">Поселковое</t>
  </si>
  <si>
    <t xml:space="preserve">03653425</t>
  </si>
  <si>
    <t xml:space="preserve">Роговское</t>
  </si>
  <si>
    <t xml:space="preserve">03653428</t>
  </si>
  <si>
    <t xml:space="preserve">03653000</t>
  </si>
  <si>
    <t xml:space="preserve">Тимашевское городское</t>
  </si>
  <si>
    <t xml:space="preserve">03653101</t>
  </si>
  <si>
    <t xml:space="preserve">Тихорецкий муниципальный район</t>
  </si>
  <si>
    <t xml:space="preserve">Алексеевское</t>
  </si>
  <si>
    <t xml:space="preserve">03654402</t>
  </si>
  <si>
    <t xml:space="preserve">Архангельское</t>
  </si>
  <si>
    <t xml:space="preserve">03654404</t>
  </si>
  <si>
    <t xml:space="preserve">Братское</t>
  </si>
  <si>
    <t xml:space="preserve">03654405</t>
  </si>
  <si>
    <t xml:space="preserve">Еремизино-Борисовское</t>
  </si>
  <si>
    <t xml:space="preserve">03654407</t>
  </si>
  <si>
    <t xml:space="preserve">Новорождественское</t>
  </si>
  <si>
    <t xml:space="preserve">03654410</t>
  </si>
  <si>
    <t xml:space="preserve">03654413</t>
  </si>
  <si>
    <t xml:space="preserve">Парковское</t>
  </si>
  <si>
    <t xml:space="preserve">03654416</t>
  </si>
  <si>
    <t xml:space="preserve">Терновское</t>
  </si>
  <si>
    <t xml:space="preserve">03654419</t>
  </si>
  <si>
    <t xml:space="preserve">03654000</t>
  </si>
  <si>
    <t xml:space="preserve">Тихорецкое городское</t>
  </si>
  <si>
    <t xml:space="preserve">03654101</t>
  </si>
  <si>
    <t xml:space="preserve">Фастовецкое</t>
  </si>
  <si>
    <t xml:space="preserve">03654422</t>
  </si>
  <si>
    <t xml:space="preserve">Хоперское</t>
  </si>
  <si>
    <t xml:space="preserve">03654425</t>
  </si>
  <si>
    <t xml:space="preserve">Юго-Северное</t>
  </si>
  <si>
    <t xml:space="preserve">03654435</t>
  </si>
  <si>
    <t xml:space="preserve">Туапсинский муниципальный район</t>
  </si>
  <si>
    <t xml:space="preserve">Вельяминовское</t>
  </si>
  <si>
    <t xml:space="preserve">03655404</t>
  </si>
  <si>
    <t xml:space="preserve">Георгиевское</t>
  </si>
  <si>
    <t xml:space="preserve">03655407</t>
  </si>
  <si>
    <t xml:space="preserve">Джубгское городское</t>
  </si>
  <si>
    <t xml:space="preserve">03655154</t>
  </si>
  <si>
    <t xml:space="preserve">Небугское</t>
  </si>
  <si>
    <t xml:space="preserve">03655402</t>
  </si>
  <si>
    <t xml:space="preserve">Новомихайловское городское</t>
  </si>
  <si>
    <t xml:space="preserve">03655158</t>
  </si>
  <si>
    <t xml:space="preserve">03655410</t>
  </si>
  <si>
    <t xml:space="preserve">Тенгинское</t>
  </si>
  <si>
    <t xml:space="preserve">03655412</t>
  </si>
  <si>
    <t xml:space="preserve">03655000</t>
  </si>
  <si>
    <t xml:space="preserve">Туапсинское</t>
  </si>
  <si>
    <t xml:space="preserve">03655101</t>
  </si>
  <si>
    <t xml:space="preserve">Шаумянское</t>
  </si>
  <si>
    <t xml:space="preserve">03655413</t>
  </si>
  <si>
    <t xml:space="preserve">Шепсинское</t>
  </si>
  <si>
    <t xml:space="preserve">03655415</t>
  </si>
  <si>
    <t xml:space="preserve">Успенский муниципальный район</t>
  </si>
  <si>
    <t xml:space="preserve">03656402</t>
  </si>
  <si>
    <t xml:space="preserve">Вольненское</t>
  </si>
  <si>
    <t xml:space="preserve">03656404</t>
  </si>
  <si>
    <t xml:space="preserve">Коноковское</t>
  </si>
  <si>
    <t xml:space="preserve">03656410</t>
  </si>
  <si>
    <t xml:space="preserve">Кургоковское</t>
  </si>
  <si>
    <t xml:space="preserve">03656413</t>
  </si>
  <si>
    <t xml:space="preserve">Маламинское</t>
  </si>
  <si>
    <t xml:space="preserve">03656416</t>
  </si>
  <si>
    <t xml:space="preserve">Николаевское</t>
  </si>
  <si>
    <t xml:space="preserve">03656419</t>
  </si>
  <si>
    <t xml:space="preserve">Трехсельское</t>
  </si>
  <si>
    <t xml:space="preserve">03656434</t>
  </si>
  <si>
    <t xml:space="preserve">Убеженское</t>
  </si>
  <si>
    <t xml:space="preserve">03656437</t>
  </si>
  <si>
    <t xml:space="preserve">Урупское</t>
  </si>
  <si>
    <t xml:space="preserve">03656440</t>
  </si>
  <si>
    <t xml:space="preserve">03656000</t>
  </si>
  <si>
    <t xml:space="preserve">03656443</t>
  </si>
  <si>
    <t xml:space="preserve">Усть-Лабинский муниципальный район</t>
  </si>
  <si>
    <t xml:space="preserve">03657402</t>
  </si>
  <si>
    <t xml:space="preserve">03657404</t>
  </si>
  <si>
    <t xml:space="preserve">Вимовское</t>
  </si>
  <si>
    <t xml:space="preserve">03657405</t>
  </si>
  <si>
    <t xml:space="preserve">Воронежское</t>
  </si>
  <si>
    <t xml:space="preserve">03657407</t>
  </si>
  <si>
    <t xml:space="preserve">03657410</t>
  </si>
  <si>
    <t xml:space="preserve">Двубратское</t>
  </si>
  <si>
    <t xml:space="preserve">03657412</t>
  </si>
  <si>
    <t xml:space="preserve">Железное</t>
  </si>
  <si>
    <t xml:space="preserve">03657413</t>
  </si>
  <si>
    <t xml:space="preserve">Кирпильское</t>
  </si>
  <si>
    <t xml:space="preserve">03657416</t>
  </si>
  <si>
    <t xml:space="preserve">Ладожское</t>
  </si>
  <si>
    <t xml:space="preserve">03657419</t>
  </si>
  <si>
    <t xml:space="preserve">Ленинское</t>
  </si>
  <si>
    <t xml:space="preserve">03657422</t>
  </si>
  <si>
    <t xml:space="preserve">Некрасовское</t>
  </si>
  <si>
    <t xml:space="preserve">03657425</t>
  </si>
  <si>
    <t xml:space="preserve">Новолабинское</t>
  </si>
  <si>
    <t xml:space="preserve">03657428</t>
  </si>
  <si>
    <t xml:space="preserve">Суворовское</t>
  </si>
  <si>
    <t xml:space="preserve">03657431</t>
  </si>
  <si>
    <t xml:space="preserve">03657433</t>
  </si>
  <si>
    <t xml:space="preserve">03657000</t>
  </si>
  <si>
    <t xml:space="preserve">Усть-Лабинское городское</t>
  </si>
  <si>
    <t xml:space="preserve">03657101</t>
  </si>
  <si>
    <t xml:space="preserve">Щербиновский муниципальный район</t>
  </si>
  <si>
    <t xml:space="preserve">Глафировское</t>
  </si>
  <si>
    <t xml:space="preserve">03659402</t>
  </si>
  <si>
    <t xml:space="preserve">Ейскоукрепленское</t>
  </si>
  <si>
    <t xml:space="preserve">03659404</t>
  </si>
  <si>
    <t xml:space="preserve">Екатериновское</t>
  </si>
  <si>
    <t xml:space="preserve">03659407</t>
  </si>
  <si>
    <t xml:space="preserve">03659409</t>
  </si>
  <si>
    <t xml:space="preserve">Новощербиновское</t>
  </si>
  <si>
    <t xml:space="preserve">03659410</t>
  </si>
  <si>
    <t xml:space="preserve">Старощербиновское</t>
  </si>
  <si>
    <t xml:space="preserve">03659413</t>
  </si>
  <si>
    <t xml:space="preserve">Шабельское</t>
  </si>
  <si>
    <t xml:space="preserve">03659416</t>
  </si>
  <si>
    <t xml:space="preserve">03659000</t>
  </si>
  <si>
    <t xml:space="preserve">Щербиновское</t>
  </si>
  <si>
    <t xml:space="preserve">03659419</t>
  </si>
  <si>
    <t xml:space="preserve">year_list1</t>
  </si>
  <si>
    <t xml:space="preserve">year_list</t>
  </si>
  <si>
    <t xml:space="preserve">logical</t>
  </si>
  <si>
    <t xml:space="preserve">Месяц
(MONTH)</t>
  </si>
  <si>
    <t xml:space="preserve">Квартал
(QUARTER)</t>
  </si>
  <si>
    <t xml:space="preserve">Месяц
(kind_of_publication)</t>
  </si>
  <si>
    <t xml:space="preserve">НДС
/kind_of_NDS/</t>
  </si>
  <si>
    <t xml:space="preserve">Номер СЦХВ(СЦВО)
/SKI_number/</t>
  </si>
  <si>
    <t xml:space="preserve">Единица измерения объема оказываемых услуг ГВС
/kind_of_unit_GVS/</t>
  </si>
  <si>
    <t xml:space="preserve">Метод регулирования
/kind_of_control_method/</t>
  </si>
  <si>
    <t xml:space="preserve">Вид деятельности, на которую установлен тариф /kind_of_activity_WARM/</t>
  </si>
  <si>
    <t xml:space="preserve">Вид теплоносителя
(kind_of_heat_transfer)</t>
  </si>
  <si>
    <t xml:space="preserve">Тип данных
(kind_of_data_type)</t>
  </si>
  <si>
    <t xml:space="preserve">Схема подключения
(kind_of_scheme_in)
(kind_of_scheme_in2)</t>
  </si>
  <si>
    <t xml:space="preserve">Группы потребителей
(kind_of_cons)</t>
  </si>
  <si>
    <t xml:space="preserve">Тип прокладки тепловых сетей
(kind_of_nets)</t>
  </si>
  <si>
    <t xml:space="preserve">Диапазаны диаметров тепловых сетей
(kind_of_diameters)</t>
  </si>
  <si>
    <t xml:space="preserve">Подключаемая тепловая нагрузка
(kind_of_load)</t>
  </si>
  <si>
    <t xml:space="preserve">Форма 2, таблица Х</t>
  </si>
  <si>
    <t xml:space="preserve">виды тарифа
/kind_group_rates/</t>
  </si>
  <si>
    <t xml:space="preserve">Заголовок таблицы</t>
  </si>
  <si>
    <t xml:space="preserve">name_rates_4</t>
  </si>
  <si>
    <t xml:space="preserve">name_rates_8</t>
  </si>
  <si>
    <t xml:space="preserve">Подключаемая тепловая нагрузка
(kind_of_load3)</t>
  </si>
  <si>
    <t xml:space="preserve">Вид теплоносителя
(kind_of_heat_transfer2)</t>
  </si>
  <si>
    <t xml:space="preserve">Вид теплоносителя
(kind_of_heat_transfer3)</t>
  </si>
  <si>
    <t xml:space="preserve">Вид топлива
(kind_of_fuel)</t>
  </si>
  <si>
    <t xml:space="preserve">Способ закупки товаров
(kind_of_zak)</t>
  </si>
  <si>
    <t xml:space="preserve">виды тарифа
/kind_group_rates_load/</t>
  </si>
  <si>
    <t xml:space="preserve">виды тарифа
/kind_group_rates_load_filter/</t>
  </si>
  <si>
    <t xml:space="preserve">виды признаков дифференциации
/kind_of_diff/</t>
  </si>
  <si>
    <t xml:space="preserve">Диапазаны диаметров водопроводных сетей
(kind_of_diameters2)</t>
  </si>
  <si>
    <t xml:space="preserve">List_H</t>
  </si>
  <si>
    <t xml:space="preserve">List_M</t>
  </si>
  <si>
    <t xml:space="preserve">Перечень форм
(kind_of_forms)</t>
  </si>
  <si>
    <t xml:space="preserve">Алтайский край</t>
  </si>
  <si>
    <t xml:space="preserve">январь</t>
  </si>
  <si>
    <t xml:space="preserve">I квартал</t>
  </si>
  <si>
    <t xml:space="preserve">На официальном сайте организации</t>
  </si>
  <si>
    <t xml:space="preserve">тыс.куб.м/сутки</t>
  </si>
  <si>
    <t xml:space="preserve">метод экономически обоснованных расходов (затрат)</t>
  </si>
  <si>
    <t xml:space="preserve">Передача+Сбыт</t>
  </si>
  <si>
    <t xml:space="preserve">Без дифференциации</t>
  </si>
  <si>
    <t xml:space="preserve">первичное раскрытие информации</t>
  </si>
  <si>
    <t xml:space="preserve">организации-перепродавцы</t>
  </si>
  <si>
    <t xml:space="preserve">надземная (наземная)</t>
  </si>
  <si>
    <t xml:space="preserve">50 - 250 мм</t>
  </si>
  <si>
    <t xml:space="preserve">не превышает 0,1 Гкал/ч</t>
  </si>
  <si>
    <t xml:space="preserve">Информация о предложении об установлении цен на техническую воду</t>
  </si>
  <si>
    <t xml:space="preserve">Тариф на холодную воду артезианскую</t>
  </si>
  <si>
    <t xml:space="preserve"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</si>
  <si>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 xml:space="preserve">Вода</t>
  </si>
  <si>
    <t xml:space="preserve">Газ природный по регулируемой цене</t>
  </si>
  <si>
    <t xml:space="preserve">Конкурс</t>
  </si>
  <si>
    <t xml:space="preserve">объемы потребления воды абонентами</t>
  </si>
  <si>
    <t xml:space="preserve">40 мм и менее</t>
  </si>
  <si>
    <t xml:space="preserve">00</t>
  </si>
  <si>
    <t xml:space="preserve">Форма 1.0.1</t>
  </si>
  <si>
    <t xml:space="preserve">Основные параметры раскрываемой информации</t>
  </si>
  <si>
    <t xml:space="preserve">Амурская область</t>
  </si>
  <si>
    <t xml:space="preserve">февраль</t>
  </si>
  <si>
    <t xml:space="preserve">II квартал</t>
  </si>
  <si>
    <t xml:space="preserve">На сайте регулирующего органа</t>
  </si>
  <si>
    <t xml:space="preserve">общий с учетом освобождения от уплаты НДС</t>
  </si>
  <si>
    <t xml:space="preserve">Гкал/ч</t>
  </si>
  <si>
    <t xml:space="preserve">метод индексации установленных тарифов</t>
  </si>
  <si>
    <t xml:space="preserve">Передача</t>
  </si>
  <si>
    <t xml:space="preserve">Горячая вода</t>
  </si>
  <si>
    <t xml:space="preserve">к коллектору источника тепловой энергии</t>
  </si>
  <si>
    <t xml:space="preserve">бюджетные организации</t>
  </si>
  <si>
    <t xml:space="preserve">подземная (канальная)</t>
  </si>
  <si>
    <t xml:space="preserve">251 - 400 мм</t>
  </si>
  <si>
    <t xml:space="preserve">более 0,1 Гкал/ч и не превышает 1,5 Гкал/ч</t>
  </si>
  <si>
    <t xml:space="preserve">Информация о предложении об установлении тарифов на транспортировку воды</t>
  </si>
  <si>
    <t xml:space="preserve">Тариф на холодную воду поверхностную</t>
  </si>
  <si>
    <t xml:space="preserve"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</si>
  <si>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 xml:space="preserve">Отборный пар, 1,2-2,5 кг/см2</t>
  </si>
  <si>
    <t xml:space="preserve">Пар</t>
  </si>
  <si>
    <t xml:space="preserve">Газ природный по нерегулируемой цене</t>
  </si>
  <si>
    <t xml:space="preserve">Аукцион</t>
  </si>
  <si>
    <t xml:space="preserve">соответствие качества питьевой воды и горячей воды требованиям, установленным санитарными нормами и правилами</t>
  </si>
  <si>
    <t xml:space="preserve">от 41 мм до 70 мм включительно</t>
  </si>
  <si>
    <t xml:space="preserve">01</t>
  </si>
  <si>
    <t xml:space="preserve">Форма 2.2</t>
  </si>
  <si>
    <t xml:space="preserve">Информация о величинах тарифов на питьевую воду (питьевое водоснабжение), техническую воду, транспортировку воды, подвоз воды</t>
  </si>
  <si>
    <t xml:space="preserve">Архангельская область</t>
  </si>
  <si>
    <t xml:space="preserve">март</t>
  </si>
  <si>
    <t xml:space="preserve">III квартал</t>
  </si>
  <si>
    <t xml:space="preserve">специальный (упрощенная система налогообложения, система налогообложения для сельскохозяйственных производителей)</t>
  </si>
  <si>
    <t xml:space="preserve">куб.м/ч</t>
  </si>
  <si>
    <t xml:space="preserve">метод обеспечения доходности инвестированного капитала</t>
  </si>
  <si>
    <t xml:space="preserve">производство комбинированная выработка</t>
  </si>
  <si>
    <t xml:space="preserve">Холодная вода</t>
  </si>
  <si>
    <t xml:space="preserve">к тепловой сети без дополнительного преобразования на тепловых пунктах, эксплуатируемых теплоснабжающей организацией</t>
  </si>
  <si>
    <t xml:space="preserve">население и приравненные категории</t>
  </si>
  <si>
    <t xml:space="preserve">подземная (бесканальная)</t>
  </si>
  <si>
    <t xml:space="preserve">401 - 550 мм</t>
  </si>
  <si>
    <t xml:space="preserve">превышает 1,5 Гкал/ч при наличии технической возможности подключения</t>
  </si>
  <si>
    <t xml:space="preserve">Информация о предложении об установлении тарифов на подвоз воды</t>
  </si>
  <si>
    <t xml:space="preserve">Добавить вариант …</t>
  </si>
  <si>
    <t xml:space="preserve"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</si>
  <si>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 xml:space="preserve">Отборный пар, 2,5-7 кг/см2</t>
  </si>
  <si>
    <t xml:space="preserve">Уголь</t>
  </si>
  <si>
    <t xml:space="preserve">Аукцион в электронной форме</t>
  </si>
  <si>
    <t xml:space="preserve">иное</t>
  </si>
  <si>
    <t xml:space="preserve">от 71 мм до 100 мм включительно</t>
  </si>
  <si>
    <t xml:space="preserve">02</t>
  </si>
  <si>
    <t xml:space="preserve">Форма 2.3</t>
  </si>
  <si>
    <t xml:space="preserve">Информация о величинах тарифов на подключение к централизованной системе холодного водоснабжения</t>
  </si>
  <si>
    <t xml:space="preserve">Астраханская область</t>
  </si>
  <si>
    <t xml:space="preserve">апрель</t>
  </si>
  <si>
    <t xml:space="preserve">IV квартал</t>
  </si>
  <si>
    <t xml:space="preserve">метод сравнения аналогов</t>
  </si>
  <si>
    <t xml:space="preserve">производство (некомбинированная выработка)+передача+сбыт</t>
  </si>
  <si>
    <t xml:space="preserve">к тепловой сети после тепловых пунктов (на тепловых пунктах), эксплуатируемых теплоснабжающей организацией</t>
  </si>
  <si>
    <t xml:space="preserve">прочие</t>
  </si>
  <si>
    <t xml:space="preserve">551 - 700 мм</t>
  </si>
  <si>
    <t xml:space="preserve">превышает 1,5 Гкал/ч при отсутствии технической возможности подключения</t>
  </si>
  <si>
    <t xml:space="preserve">Информация о предложении об установлении тарифов на питьевую воду (питьевое водоснабжение)</t>
  </si>
  <si>
    <t xml:space="preserve">не известна</t>
  </si>
  <si>
    <t xml:space="preserve">Отборный пар, 7-13 кг/см2</t>
  </si>
  <si>
    <t xml:space="preserve">Мазут</t>
  </si>
  <si>
    <t xml:space="preserve">Запрос котировок</t>
  </si>
  <si>
    <t xml:space="preserve">от 101 мм до 150 мм включительно</t>
  </si>
  <si>
    <t xml:space="preserve">03</t>
  </si>
  <si>
    <t xml:space="preserve">Форма 2.11</t>
  </si>
  <si>
    <t xml:space="preserve">Информация об условиях, на которых осуществляется поставка регулируемых товаров и (или) оказание регулируемых услуг</t>
  </si>
  <si>
    <t xml:space="preserve">Белгородская область</t>
  </si>
  <si>
    <t xml:space="preserve">май</t>
  </si>
  <si>
    <t xml:space="preserve">НДС общий
/kind_of_NDS_tariff/</t>
  </si>
  <si>
    <t xml:space="preserve">НДС
/kind_of_NDS_tariff/</t>
  </si>
  <si>
    <t xml:space="preserve">Вид тарифа на передачу тепловой энергии /kind_of_tariff_unit/</t>
  </si>
  <si>
    <t xml:space="preserve">производство (некомбинированная выработка)+передача</t>
  </si>
  <si>
    <t xml:space="preserve">701 мм и выше</t>
  </si>
  <si>
    <t xml:space="preserve">Отборный пар, &gt; 13 кг/см2</t>
  </si>
  <si>
    <t xml:space="preserve">Дизельное топливо</t>
  </si>
  <si>
    <t xml:space="preserve">Единственный поставщик</t>
  </si>
  <si>
    <t xml:space="preserve">от 151 мм до 200 мм включительно</t>
  </si>
  <si>
    <t xml:space="preserve">04</t>
  </si>
  <si>
    <t xml:space="preserve">Форма 2.12</t>
  </si>
  <si>
    <t xml:space="preserve"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</si>
  <si>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 xml:space="preserve">Брянская область</t>
  </si>
  <si>
    <t xml:space="preserve">июнь</t>
  </si>
  <si>
    <t xml:space="preserve">тариф указан с НДС для плательщиков НДС</t>
  </si>
  <si>
    <t xml:space="preserve">тариф для организаций не являющихся плательщиками НДС</t>
  </si>
  <si>
    <t xml:space="preserve">руб./Гкал/ч/мес</t>
  </si>
  <si>
    <t xml:space="preserve">производство (некомбинированная выработка)+сбыт</t>
  </si>
  <si>
    <t xml:space="preserve">Острый и редуцированный пар</t>
  </si>
  <si>
    <t xml:space="preserve">Дрова</t>
  </si>
  <si>
    <t xml:space="preserve">Иное</t>
  </si>
  <si>
    <t xml:space="preserve">от 201 мм до 250 мм включительно</t>
  </si>
  <si>
    <t xml:space="preserve">05</t>
  </si>
  <si>
    <t xml:space="preserve">Владимирская область</t>
  </si>
  <si>
    <t xml:space="preserve">июль</t>
  </si>
  <si>
    <t xml:space="preserve">тариф указан без НДС для плательщиков НДС</t>
  </si>
  <si>
    <t xml:space="preserve">тариф не утверждался</t>
  </si>
  <si>
    <t xml:space="preserve">руб./Гкал</t>
  </si>
  <si>
    <t xml:space="preserve">производство (некомбинированная выработка)</t>
  </si>
  <si>
    <t xml:space="preserve">Электроэнергия</t>
  </si>
  <si>
    <t xml:space="preserve">от 250  мм и более</t>
  </si>
  <si>
    <t xml:space="preserve">06</t>
  </si>
  <si>
    <t xml:space="preserve">Волгоградская область</t>
  </si>
  <si>
    <t xml:space="preserve">август</t>
  </si>
  <si>
    <t xml:space="preserve">Прочее</t>
  </si>
  <si>
    <t xml:space="preserve">07</t>
  </si>
  <si>
    <t xml:space="preserve">Вологодская область</t>
  </si>
  <si>
    <t xml:space="preserve">сентябрь</t>
  </si>
  <si>
    <t xml:space="preserve">Информация о предложении об установлении платы за подключение к централизованной системе холодного водоснабжения (индивидуальной)</t>
  </si>
  <si>
    <t xml:space="preserve">08</t>
  </si>
  <si>
    <t xml:space="preserve">Воронежская область</t>
  </si>
  <si>
    <t xml:space="preserve">октябрь</t>
  </si>
  <si>
    <t xml:space="preserve">Информация о предложении об установлении платы за подключение к централизованной системе холодного водоснабжения</t>
  </si>
  <si>
    <t xml:space="preserve">09</t>
  </si>
  <si>
    <t xml:space="preserve">г.Байконур</t>
  </si>
  <si>
    <t xml:space="preserve">ноябрь</t>
  </si>
  <si>
    <t xml:space="preserve">НДС общий люди
/kind_of_NDS_tariff_people/</t>
  </si>
  <si>
    <t xml:space="preserve">НДС
/kind_of_NDS_tariff_people/</t>
  </si>
  <si>
    <t xml:space="preserve">Горячая вода в системе централизованного теплоснабжения на отопление</t>
  </si>
  <si>
    <t xml:space="preserve">г. Москва</t>
  </si>
  <si>
    <t xml:space="preserve">декабрь</t>
  </si>
  <si>
    <t xml:space="preserve">тариф с НДС организаций-плательщиков НДС</t>
  </si>
  <si>
    <t xml:space="preserve">тариф организаций не являющихся плательщиками НДС</t>
  </si>
  <si>
    <t xml:space="preserve">г.Санкт-Петербург</t>
  </si>
  <si>
    <t xml:space="preserve">Вид деятельности /kind_of_activity/</t>
  </si>
  <si>
    <t xml:space="preserve">г.Севастополь</t>
  </si>
  <si>
    <t xml:space="preserve">14</t>
  </si>
  <si>
    <t xml:space="preserve"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</si>
  <si>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Еврейская автономная область</t>
  </si>
  <si>
    <t xml:space="preserve">15</t>
  </si>
  <si>
    <t xml:space="preserve"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</si>
  <si>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 xml:space="preserve">Забайкальский край</t>
  </si>
  <si>
    <t xml:space="preserve">16</t>
  </si>
  <si>
    <t xml:space="preserve"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</si>
  <si>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 xml:space="preserve">Ивановская область</t>
  </si>
  <si>
    <t xml:space="preserve">17</t>
  </si>
  <si>
    <t xml:space="preserve">производство теплоносителя</t>
  </si>
  <si>
    <t xml:space="preserve">Иркутская область</t>
  </si>
  <si>
    <t xml:space="preserve">18</t>
  </si>
  <si>
    <t xml:space="preserve">передача тепловой энергии и теплоносителя</t>
  </si>
  <si>
    <t xml:space="preserve">Кабардино-Балкарская республика</t>
  </si>
  <si>
    <t xml:space="preserve">19</t>
  </si>
  <si>
    <t xml:space="preserve">сбыт тепловой энергии и теплоносителя</t>
  </si>
  <si>
    <t xml:space="preserve">Калининградская область</t>
  </si>
  <si>
    <t xml:space="preserve">20</t>
  </si>
  <si>
    <t xml:space="preserve">подключение к системе теплоснабжения</t>
  </si>
  <si>
    <t xml:space="preserve">Калужская область</t>
  </si>
  <si>
    <t xml:space="preserve">поддержание резервной тепловой мощности при отсутствии потребления тепловой энергии</t>
  </si>
  <si>
    <t xml:space="preserve">Камчатский край</t>
  </si>
  <si>
    <t xml:space="preserve">21</t>
  </si>
  <si>
    <t xml:space="preserve">Карачаево-Черкесская республика</t>
  </si>
  <si>
    <t xml:space="preserve">22</t>
  </si>
  <si>
    <t xml:space="preserve">Кемеровская область</t>
  </si>
  <si>
    <t xml:space="preserve">23</t>
  </si>
  <si>
    <t xml:space="preserve">Кировская область</t>
  </si>
  <si>
    <t xml:space="preserve">24</t>
  </si>
  <si>
    <t xml:space="preserve">Костромская область</t>
  </si>
  <si>
    <t xml:space="preserve">25</t>
  </si>
  <si>
    <t xml:space="preserve">Текущая дата</t>
  </si>
  <si>
    <t xml:space="preserve">26</t>
  </si>
  <si>
    <t xml:space="preserve">Красноярский край</t>
  </si>
  <si>
    <t xml:space="preserve">Организация</t>
  </si>
  <si>
    <t xml:space="preserve">26.03.2020 23:58:42</t>
  </si>
  <si>
    <t xml:space="preserve">27</t>
  </si>
  <si>
    <t xml:space="preserve">Курганская область</t>
  </si>
  <si>
    <t xml:space="preserve">28</t>
  </si>
  <si>
    <t xml:space="preserve">Курская область</t>
  </si>
  <si>
    <t xml:space="preserve">29</t>
  </si>
  <si>
    <t xml:space="preserve">Ленинградская область</t>
  </si>
  <si>
    <t xml:space="preserve">Виды деятельности</t>
  </si>
  <si>
    <t xml:space="preserve">https://appsrv.regportal-tariff.ru/procwsxls/</t>
  </si>
  <si>
    <t xml:space="preserve">30</t>
  </si>
  <si>
    <t xml:space="preserve">Липецкая область</t>
  </si>
  <si>
    <t xml:space="preserve">31</t>
  </si>
  <si>
    <t xml:space="preserve">Магаданская область</t>
  </si>
  <si>
    <t xml:space="preserve">32</t>
  </si>
  <si>
    <t xml:space="preserve">Московская область</t>
  </si>
  <si>
    <t xml:space="preserve">33</t>
  </si>
  <si>
    <t xml:space="preserve">Мурманская область</t>
  </si>
  <si>
    <t xml:space="preserve">34</t>
  </si>
  <si>
    <t xml:space="preserve">Ненецкий автономный округ</t>
  </si>
  <si>
    <t xml:space="preserve">35</t>
  </si>
  <si>
    <t xml:space="preserve">Нижегородская область</t>
  </si>
  <si>
    <t xml:space="preserve">36</t>
  </si>
  <si>
    <t xml:space="preserve">Новгородская область</t>
  </si>
  <si>
    <t xml:space="preserve">37</t>
  </si>
  <si>
    <t xml:space="preserve">Новосибирская область</t>
  </si>
  <si>
    <t xml:space="preserve">38</t>
  </si>
  <si>
    <t xml:space="preserve">Омская область</t>
  </si>
  <si>
    <t xml:space="preserve">39</t>
  </si>
  <si>
    <t xml:space="preserve">Оренбургская область</t>
  </si>
  <si>
    <t xml:space="preserve">40</t>
  </si>
  <si>
    <t xml:space="preserve">Орловская область</t>
  </si>
  <si>
    <t xml:space="preserve">41</t>
  </si>
  <si>
    <t xml:space="preserve">Пензенская область</t>
  </si>
  <si>
    <t xml:space="preserve">42</t>
  </si>
  <si>
    <t xml:space="preserve">Пермский край</t>
  </si>
  <si>
    <t xml:space="preserve">43</t>
  </si>
  <si>
    <t xml:space="preserve">Приморский край</t>
  </si>
  <si>
    <t xml:space="preserve">44</t>
  </si>
  <si>
    <t xml:space="preserve">Псковская область</t>
  </si>
  <si>
    <t xml:space="preserve">45</t>
  </si>
  <si>
    <t xml:space="preserve">Республика Адыгея</t>
  </si>
  <si>
    <t xml:space="preserve">46</t>
  </si>
  <si>
    <t xml:space="preserve">Республика Алтай</t>
  </si>
  <si>
    <t xml:space="preserve">47</t>
  </si>
  <si>
    <t xml:space="preserve">Республика Башкортостан</t>
  </si>
  <si>
    <t xml:space="preserve">48</t>
  </si>
  <si>
    <t xml:space="preserve">Республика Бурятия</t>
  </si>
  <si>
    <t xml:space="preserve">49</t>
  </si>
  <si>
    <t xml:space="preserve">Республика Дагестан</t>
  </si>
  <si>
    <t xml:space="preserve">50</t>
  </si>
  <si>
    <t xml:space="preserve">Республика Ингушетия</t>
  </si>
  <si>
    <t xml:space="preserve">51</t>
  </si>
  <si>
    <t xml:space="preserve">Республика Калмыкия</t>
  </si>
  <si>
    <t xml:space="preserve">52</t>
  </si>
  <si>
    <t xml:space="preserve">Республика Карелия</t>
  </si>
  <si>
    <t xml:space="preserve">53</t>
  </si>
  <si>
    <t xml:space="preserve">Республика Коми</t>
  </si>
  <si>
    <t xml:space="preserve">54</t>
  </si>
  <si>
    <t xml:space="preserve">Республика Крым</t>
  </si>
  <si>
    <t xml:space="preserve">55</t>
  </si>
  <si>
    <t xml:space="preserve">Республика Марий Эл</t>
  </si>
  <si>
    <t xml:space="preserve">56</t>
  </si>
  <si>
    <t xml:space="preserve">Республика Мордовия</t>
  </si>
  <si>
    <t xml:space="preserve">57</t>
  </si>
  <si>
    <t xml:space="preserve">Республика Саха (Якутия)</t>
  </si>
  <si>
    <t xml:space="preserve">58</t>
  </si>
  <si>
    <t xml:space="preserve">Республика Северная Осетия-Алания</t>
  </si>
  <si>
    <t xml:space="preserve">59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</si>
  <si>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</si>
  <si>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</si>
  <si>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</si>
  <si>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</si>
  <si>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</si>
  <si>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</si>
  <si>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</si>
  <si>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</si>
  <si>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</si>
  <si>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</si>
  <si>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</si>
  <si>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</si>
  <si>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</si>
  <si>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</si>
  <si>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</si>
  <si>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</si>
  <si>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</si>
  <si>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</si>
  <si>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</si>
  <si>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</si>
  <si>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</si>
  <si>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</si>
  <si>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</si>
  <si>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</si>
  <si>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</si>
  <si>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Ярославская область</t>
  </si>
  <si>
    <t xml:space="preserve">Титульный</t>
  </si>
  <si>
    <t xml:space="preserve"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</si>
  <si>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 xml:space="preserve"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</si>
  <si>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 xml:space="preserve"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</si>
  <si>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Шаблон заполняется раздельно по каждому виду тарифа</t>
  </si>
  <si>
    <t xml:space="preserve">В зависимости от указанного вида деятельности будут доступны для заполнения поля 'Производство', 'Передача' и 'Сбыт'</t>
  </si>
  <si>
    <t xml:space="preserve"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</si>
  <si>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 xml:space="preserve"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</si>
  <si>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 xml:space="preserve"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</si>
  <si>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</si>
  <si>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 xml:space="preserve">Укажите является ли данное юридическое лицо подразделением(филиалом) другой организации</t>
  </si>
  <si>
    <t xml:space="preserve">Ссылки на публикации</t>
  </si>
  <si>
    <t xml:space="preserve"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</si>
  <si>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 xml:space="preserve"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</si>
  <si>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 xml:space="preserve"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</si>
  <si>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 xml:space="preserve">Список МО</t>
  </si>
  <si>
    <t xml:space="preserve"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</si>
  <si>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 xml:space="preserve"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</si>
  <si>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 xml:space="preserve">Признак дифференциации тарифа</t>
  </si>
  <si>
    <t xml:space="preserve"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</si>
  <si>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 xml:space="preserve">Стандарты</t>
  </si>
  <si>
    <t xml:space="preserve">В качестве примечания Вы можете указать единицу измерения</t>
  </si>
  <si>
    <t xml:space="preserve">Для корректного формирования Таблицы 25 Формы 1.10 необходимо задать разбивку по диаметрам и способу прокладки тепловых сетей</t>
  </si>
  <si>
    <t xml:space="preserve">Перечень тарифов</t>
  </si>
  <si>
    <t xml:space="preserve"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</si>
  <si>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 xml:space="preserve">Признаки дифференциации указываются в соответствии с п.6 ст.32 ФЗ РФ от 07.12.2011 №416-ФЗ</t>
  </si>
  <si>
    <t xml:space="preserve">Укажите «Да» в поле «Да/Нет», если дифференциация используется. В поле «Описание» укажите название ЦС ХВС или любое другое описание</t>
  </si>
  <si>
    <t xml:space="preserve">Территории</t>
  </si>
  <si>
    <t xml:space="preserve">Наименование территории действия тарифа для целей идентификации</t>
  </si>
  <si>
    <t xml:space="preserve">Муниципальные районы и муниципальные образования, на территории которых действует тариф</t>
  </si>
  <si>
    <t xml:space="preserve">Инструкция</t>
  </si>
  <si>
    <t xml:space="preserve">Нет доступных обновлений, версия отчёта актуальна</t>
  </si>
</sst>
</file>

<file path=xl/styles.xml><?xml version="1.0" encoding="utf-8"?>
<styleSheet xmlns="http://schemas.openxmlformats.org/spreadsheetml/2006/main">
  <numFmts count="13">
    <numFmt numFmtId="164" formatCode="@"/>
    <numFmt numFmtId="165" formatCode="General"/>
    <numFmt numFmtId="166" formatCode="_-* #,##0.00[$€-1]_-;\-* #,##0.00[$€-1]_-;_-* \-??[$€-1]_-"/>
    <numFmt numFmtId="167" formatCode="#,##0_р_.;[RED]\-#,##0_р_."/>
    <numFmt numFmtId="168" formatCode="\$#,##0_);[RED]&quot;($&quot;#,##0\)"/>
    <numFmt numFmtId="169" formatCode="#,##0.0"/>
    <numFmt numFmtId="170" formatCode="#,##0.000"/>
    <numFmt numFmtId="171" formatCode="#,##0.0000"/>
    <numFmt numFmtId="172" formatCode="#,##0.00"/>
    <numFmt numFmtId="173" formatCode="General"/>
    <numFmt numFmtId="174" formatCode="dd/mm/yyyy\ h:mm"/>
    <numFmt numFmtId="175" formatCode="dd/mm/yyyy"/>
    <numFmt numFmtId="176" formatCode="000000"/>
  </numFmts>
  <fonts count="84">
    <font>
      <sz val="9"/>
      <color rgb="FF000000"/>
      <name val="Tahoma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 val="single"/>
      <sz val="10"/>
      <color rgb="FF800080"/>
      <name val="Arial Cyr"/>
      <family val="0"/>
      <charset val="204"/>
    </font>
    <font>
      <u val="single"/>
      <sz val="10"/>
      <color rgb="FF0000FF"/>
      <name val="Arial Cyr"/>
      <family val="0"/>
      <charset val="204"/>
    </font>
    <font>
      <sz val="12"/>
      <name val="Arial"/>
      <family val="2"/>
      <charset val="204"/>
    </font>
    <font>
      <sz val="8"/>
      <name val="Arial"/>
      <family val="0"/>
      <charset val="204"/>
    </font>
    <font>
      <sz val="11"/>
      <name val="Tahoma"/>
      <family val="2"/>
      <charset val="204"/>
    </font>
    <font>
      <b val="true"/>
      <u val="single"/>
      <sz val="11"/>
      <color rgb="FF0000FF"/>
      <name val="Arial"/>
      <family val="2"/>
      <charset val="204"/>
    </font>
    <font>
      <u val="single"/>
      <sz val="9"/>
      <color rgb="FF0000FF"/>
      <name val="Tahoma"/>
      <family val="2"/>
      <charset val="204"/>
    </font>
    <font>
      <b val="true"/>
      <u val="single"/>
      <sz val="9"/>
      <color rgb="FF0000FF"/>
      <name val="Tahoma"/>
      <family val="2"/>
      <charset val="204"/>
    </font>
    <font>
      <b val="true"/>
      <sz val="14"/>
      <name val="Franklin Gothic Medium"/>
      <family val="2"/>
      <charset val="204"/>
    </font>
    <font>
      <b val="true"/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sz val="10"/>
      <name val="Arial Cyr"/>
      <family val="0"/>
      <charset val="204"/>
    </font>
    <font>
      <sz val="9"/>
      <color rgb="FFFFFFFF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Marlett"/>
      <family val="0"/>
      <charset val="2"/>
    </font>
    <font>
      <b val="true"/>
      <sz val="10"/>
      <color rgb="FF000000"/>
      <name val="Tahoma"/>
      <family val="2"/>
      <charset val="204"/>
    </font>
    <font>
      <u val="single"/>
      <sz val="9"/>
      <color rgb="FF333399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10"/>
      <color rgb="FF000000"/>
      <name val="Tahoma"/>
      <family val="0"/>
    </font>
    <font>
      <sz val="10"/>
      <color rgb="FFFFFFFF"/>
      <name val="Tahoma"/>
      <family val="0"/>
    </font>
    <font>
      <b val="true"/>
      <sz val="18"/>
      <color rgb="FFFFFFFF"/>
      <name val="Calibri"/>
      <family val="0"/>
    </font>
    <font>
      <sz val="9"/>
      <color rgb="FF000000"/>
      <name val="Tahoma"/>
      <family val="0"/>
    </font>
    <font>
      <sz val="9"/>
      <color rgb="FFCC0000"/>
      <name val="Tahoma"/>
      <family val="2"/>
      <charset val="204"/>
    </font>
    <font>
      <sz val="1"/>
      <name val="Tahoma"/>
      <family val="2"/>
      <charset val="204"/>
    </font>
    <font>
      <sz val="1"/>
      <color rgb="FFFFFFFF"/>
      <name val="Tahoma"/>
      <family val="2"/>
      <charset val="204"/>
    </font>
    <font>
      <sz val="11"/>
      <color rgb="FF000000"/>
      <name val="Tahoma"/>
      <family val="2"/>
      <charset val="204"/>
    </font>
    <font>
      <sz val="3"/>
      <name val="Tahoma"/>
      <family val="2"/>
      <charset val="204"/>
    </font>
    <font>
      <sz val="3"/>
      <color rgb="FFFFFFFF"/>
      <name val="Tahoma"/>
      <family val="2"/>
      <charset val="204"/>
    </font>
    <font>
      <sz val="3"/>
      <color rgb="FFCC0000"/>
      <name val="Tahoma"/>
      <family val="2"/>
      <charset val="204"/>
    </font>
    <font>
      <sz val="16"/>
      <name val="Tahoma"/>
      <family val="2"/>
      <charset val="204"/>
    </font>
    <font>
      <b val="true"/>
      <sz val="18"/>
      <name val="Tahoma"/>
      <family val="2"/>
      <charset val="204"/>
    </font>
    <font>
      <b val="true"/>
      <sz val="9"/>
      <color rgb="FFC00000"/>
      <name val="Tahoma"/>
      <family val="2"/>
      <charset val="204"/>
    </font>
    <font>
      <sz val="3"/>
      <color rgb="FF993300"/>
      <name val="Tahoma"/>
      <family val="2"/>
      <charset val="204"/>
    </font>
    <font>
      <b val="true"/>
      <sz val="3"/>
      <name val="Tahoma"/>
      <family val="2"/>
      <charset val="204"/>
    </font>
    <font>
      <b val="true"/>
      <sz val="22"/>
      <name val="Tahoma"/>
      <family val="2"/>
      <charset val="204"/>
    </font>
    <font>
      <sz val="3"/>
      <color rgb="FF000000"/>
      <name val="Tahoma"/>
      <family val="2"/>
      <charset val="204"/>
    </font>
    <font>
      <sz val="22"/>
      <name val="Tahoma"/>
      <family val="2"/>
      <charset val="204"/>
    </font>
    <font>
      <sz val="1"/>
      <color rgb="FFCC0000"/>
      <name val="Tahoma"/>
      <family val="2"/>
      <charset val="204"/>
    </font>
    <font>
      <sz val="16"/>
      <color rgb="FFFFFFFF"/>
      <name val="Tahoma"/>
      <family val="2"/>
      <charset val="204"/>
    </font>
    <font>
      <sz val="11"/>
      <color rgb="FFBCBCBC"/>
      <name val="Wingdings 2"/>
      <family val="1"/>
      <charset val="2"/>
    </font>
    <font>
      <sz val="5"/>
      <color rgb="FFFF0000"/>
      <name val="Tahoma"/>
      <family val="2"/>
      <charset val="204"/>
    </font>
    <font>
      <sz val="11"/>
      <color rgb="FFFFFFFF"/>
      <name val="Wingdings 2"/>
      <family val="1"/>
      <charset val="2"/>
    </font>
    <font>
      <sz val="5"/>
      <color rgb="FFFFFFFF"/>
      <name val="Tahoma"/>
      <family val="2"/>
      <charset val="204"/>
    </font>
    <font>
      <sz val="11"/>
      <name val="Wingdings 2"/>
      <family val="1"/>
      <charset val="2"/>
    </font>
    <font>
      <sz val="18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rgb="FFFF0000"/>
      <name val="Tahoma"/>
      <family val="2"/>
      <charset val="204"/>
    </font>
    <font>
      <sz val="12"/>
      <name val="Marlett"/>
      <family val="0"/>
      <charset val="2"/>
    </font>
    <font>
      <b val="true"/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12"/>
      <color rgb="FFFFFFFF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name val="Tahoma"/>
      <family val="2"/>
      <charset val="204"/>
    </font>
    <font>
      <sz val="8"/>
      <color rgb="FFBCBCBC"/>
      <name val="Tahoma"/>
      <family val="2"/>
      <charset val="204"/>
    </font>
    <font>
      <sz val="8"/>
      <color rgb="FF000000"/>
      <name val="Tahoma"/>
      <family val="2"/>
      <charset val="204"/>
    </font>
    <font>
      <b val="true"/>
      <sz val="1"/>
      <color rgb="FFFFFFFF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name val="Webdings2"/>
      <family val="0"/>
      <charset val="204"/>
    </font>
    <font>
      <vertAlign val="superscript"/>
      <sz val="10"/>
      <name val="Tahoma"/>
      <family val="2"/>
      <charset val="204"/>
    </font>
    <font>
      <sz val="15"/>
      <color rgb="FFFFFFFF"/>
      <name val="Tahoma"/>
      <family val="2"/>
      <charset val="204"/>
    </font>
    <font>
      <vertAlign val="superscript"/>
      <sz val="9"/>
      <name val="Tahoma"/>
      <family val="2"/>
      <charset val="204"/>
    </font>
    <font>
      <sz val="15"/>
      <name val="Tahoma"/>
      <family val="2"/>
      <charset val="204"/>
    </font>
    <font>
      <sz val="11"/>
      <color rgb="FFFFFFFF"/>
      <name val="Webdings2"/>
      <family val="0"/>
      <charset val="204"/>
    </font>
    <font>
      <b val="true"/>
      <sz val="9"/>
      <color rgb="FF000080"/>
      <name val="Tahoma"/>
      <family val="2"/>
      <charset val="204"/>
    </font>
    <font>
      <sz val="9"/>
      <color rgb="FFBCBCBC"/>
      <name val="Wingdings 2"/>
      <family val="1"/>
      <charset val="2"/>
    </font>
    <font>
      <sz val="1"/>
      <color rgb="FFF2F2F2"/>
      <name val="Tahoma"/>
      <family val="2"/>
      <charset val="204"/>
    </font>
    <font>
      <vertAlign val="superscript"/>
      <sz val="9"/>
      <color rgb="FF000000"/>
      <name val="Tahoma"/>
      <family val="2"/>
      <charset val="204"/>
    </font>
    <font>
      <b val="true"/>
      <u val="single"/>
      <sz val="9"/>
      <color rgb="FF000080"/>
      <name val="Tahoma"/>
      <family val="2"/>
      <charset val="204"/>
    </font>
    <font>
      <sz val="18"/>
      <color rgb="FF000000"/>
      <name val="Tahoma"/>
      <family val="2"/>
      <charset val="204"/>
    </font>
    <font>
      <sz val="9"/>
      <name val="Courier New"/>
      <family val="3"/>
      <charset val="204"/>
    </font>
    <font>
      <sz val="12"/>
      <color rgb="FF000000"/>
      <name val="Tahoma"/>
      <family val="2"/>
      <charset val="204"/>
    </font>
    <font>
      <b val="true"/>
      <sz val="10"/>
      <name val="Tahoma"/>
      <family val="2"/>
      <charset val="204"/>
    </font>
    <font>
      <sz val="10"/>
      <color rgb="FF000000"/>
      <name val="Arial"/>
      <family val="2"/>
      <charset val="204"/>
    </font>
    <font>
      <b val="true"/>
      <u val="single"/>
      <sz val="9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C0"/>
        <bgColor rgb="FFF2F2F2"/>
      </patternFill>
    </fill>
    <fill>
      <patternFill patternType="solid">
        <fgColor rgb="FFC0C0C0"/>
        <bgColor rgb="FFBFBFBF"/>
      </patternFill>
    </fill>
    <fill>
      <patternFill patternType="solid">
        <fgColor rgb="FFBCBCBC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D7EAD3"/>
        <bgColor rgb="FFD3DBDB"/>
      </patternFill>
    </fill>
    <fill>
      <patternFill patternType="solid">
        <fgColor rgb="FFE3FAFD"/>
        <bgColor rgb="FFF2F2F2"/>
      </patternFill>
    </fill>
    <fill>
      <patternFill patternType="solid">
        <fgColor rgb="FFB7E4FF"/>
        <bgColor rgb="FFD3DBDB"/>
      </patternFill>
    </fill>
    <fill>
      <patternFill patternType="solid">
        <fgColor rgb="FFF0F0F0"/>
        <bgColor rgb="FFF2F2F2"/>
      </patternFill>
    </fill>
    <fill>
      <patternFill patternType="solid">
        <fgColor rgb="FFFFB7B7"/>
        <bgColor rgb="FFFFCC99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 diagonalUp="false" diagonalDown="false">
      <left style="thick">
        <color rgb="FFBCBCBC"/>
      </left>
      <right style="thick">
        <color rgb="FFBCBCBC"/>
      </right>
      <top style="thick">
        <color rgb="FFBCBCBC"/>
      </top>
      <bottom style="thick">
        <color rgb="FFBCBCBC"/>
      </bottom>
      <diagonal/>
    </border>
    <border diagonalUp="false" diagonalDown="false">
      <left style="thin">
        <color rgb="FFBCBCBC"/>
      </left>
      <right/>
      <top style="thin">
        <color rgb="FFBCBCBC"/>
      </top>
      <bottom style="thin">
        <color rgb="FFBCBCBC"/>
      </bottom>
      <diagonal/>
    </border>
    <border diagonalUp="false" diagonalDown="false">
      <left style="thin">
        <color rgb="FFBCBCBC"/>
      </left>
      <right/>
      <top/>
      <bottom/>
      <diagonal/>
    </border>
    <border diagonalUp="false" diagonalDown="false">
      <left/>
      <right style="thin">
        <color rgb="FFBCBCBC"/>
      </right>
      <top/>
      <bottom/>
      <diagonal/>
    </border>
    <border diagonalUp="false" diagonalDown="false">
      <left style="thin">
        <color rgb="FFBCBCBC"/>
      </left>
      <right/>
      <top/>
      <bottom style="thin">
        <color rgb="FFBCBCBC"/>
      </bottom>
      <diagonal/>
    </border>
    <border diagonalUp="false" diagonalDown="false">
      <left/>
      <right style="thin">
        <color rgb="FFBCBCBC"/>
      </right>
      <top/>
      <bottom style="thin">
        <color rgb="FFBCBCBC"/>
      </bottom>
      <diagonal/>
    </border>
    <border diagonalUp="false" diagonalDown="false">
      <left/>
      <right/>
      <top/>
      <bottom style="thin">
        <color rgb="FFBCBCBC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/>
      <top style="thin">
        <color rgb="FFC0C0C0"/>
      </top>
      <bottom/>
      <diagonal/>
    </border>
    <border diagonalUp="false" diagonalDown="false">
      <left/>
      <right/>
      <top style="thin">
        <color rgb="FFC0C0C0"/>
      </top>
      <bottom/>
      <diagonal/>
    </border>
    <border diagonalUp="false" diagonalDown="false">
      <left/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C0C0C0"/>
      </left>
      <right/>
      <top/>
      <bottom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C0C0C0"/>
      </left>
      <right/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D3DBDB"/>
      </top>
      <bottom/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D3DBDB"/>
      </top>
      <bottom style="thin">
        <color rgb="FFC0C0C0"/>
      </bottom>
      <diagonal/>
    </border>
    <border diagonalUp="false" diagonalDown="false">
      <left style="thin">
        <color rgb="FFC0C0C0"/>
      </left>
      <right/>
      <top/>
      <bottom style="thin">
        <color rgb="FFC0C0C0"/>
      </bottom>
      <diagonal/>
    </border>
    <border diagonalUp="false" diagonalDown="false">
      <left/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 diagonalUp="false" diagonalDown="false"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double">
        <color rgb="FFBCBCBC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D3DBDB"/>
      </left>
      <right style="thin">
        <color rgb="FFD3DBDB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D3DBDB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D3DBDB"/>
      </top>
      <bottom style="thin">
        <color rgb="FFD3DBDB"/>
      </bottom>
      <diagonal/>
    </border>
    <border diagonalUp="false" diagonalDown="false">
      <left style="thin">
        <color rgb="FFD3D3D6"/>
      </left>
      <right style="thin">
        <color rgb="FFD3D3D6"/>
      </right>
      <top style="thin">
        <color rgb="FFD3D3D6"/>
      </top>
      <bottom/>
      <diagonal/>
    </border>
    <border diagonalUp="false" diagonalDown="false">
      <left/>
      <right/>
      <top style="thin">
        <color rgb="FFD3DBDB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/>
      <diagonal/>
    </border>
    <border diagonalUp="false" diagonalDown="false">
      <left style="thin">
        <color rgb="FFD3DBDB"/>
      </left>
      <right/>
      <top style="thin">
        <color rgb="FFD3DBDB"/>
      </top>
      <bottom style="thin">
        <color rgb="FFD3DBDB"/>
      </bottom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/>
      <right/>
      <top style="dotted"/>
      <bottom style="dotted"/>
      <diagonal/>
    </border>
  </borders>
  <cellStyleXfs count="87">
    <xf numFmtId="164" fontId="0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6" fillId="0" borderId="0" applyFont="true" applyBorder="false" applyAlignment="true" applyProtection="false">
      <alignment horizontal="general" vertical="top" textRotation="0" wrapText="false" indent="0" shrinkToFit="false"/>
    </xf>
    <xf numFmtId="165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0" fillId="0" borderId="0" applyFont="true" applyBorder="false" applyAlignment="true" applyProtection="false">
      <alignment horizontal="general" vertical="top" textRotation="0" wrapText="false" indent="0" shrinkToFit="false"/>
    </xf>
    <xf numFmtId="169" fontId="7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applyFont="true" applyBorder="false" applyAlignment="true" applyProtection="false">
      <alignment horizontal="general" vertical="center" textRotation="0" wrapText="false" indent="0" shrinkToFit="false"/>
    </xf>
    <xf numFmtId="170" fontId="7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7" fillId="2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applyFont="true" applyBorder="false" applyAlignment="true" applyProtection="false">
      <alignment horizontal="general" vertical="top" textRotation="0" wrapText="false" indent="0" shrinkToFit="false"/>
    </xf>
    <xf numFmtId="164" fontId="6" fillId="3" borderId="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0" fillId="0" borderId="0" applyFont="true" applyBorder="false" applyAlignment="true" applyProtection="false">
      <alignment horizontal="general" vertical="top" textRotation="0" wrapText="false" indent="0" shrinkToFit="false"/>
    </xf>
    <xf numFmtId="164" fontId="11" fillId="0" borderId="0" applyFont="true" applyBorder="false" applyAlignment="true" applyProtection="false">
      <alignment horizontal="general" vertical="top" textRotation="0" wrapText="false" indent="0" shrinkToFit="false"/>
    </xf>
    <xf numFmtId="165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applyFont="true" applyBorder="false" applyAlignment="true" applyProtection="false">
      <alignment horizontal="general" vertical="center" textRotation="0" wrapText="false" indent="0" shrinkToFit="false"/>
    </xf>
    <xf numFmtId="165" fontId="8" fillId="0" borderId="0" applyFont="true" applyBorder="false" applyAlignment="true" applyProtection="false">
      <alignment horizontal="general" vertical="center" textRotation="0" wrapText="false" indent="0" shrinkToFit="false"/>
    </xf>
    <xf numFmtId="164" fontId="13" fillId="4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applyFont="true" applyBorder="false" applyAlignment="true" applyProtection="false">
      <alignment horizontal="general" vertical="top" textRotation="0" wrapText="false" indent="0" shrinkToFit="false"/>
    </xf>
    <xf numFmtId="164" fontId="15" fillId="0" borderId="0" applyFont="true" applyBorder="false" applyAlignment="true" applyProtection="false">
      <alignment horizontal="general" vertical="top" textRotation="0" wrapText="false" indent="0" shrinkToFit="false"/>
    </xf>
    <xf numFmtId="164" fontId="16" fillId="0" borderId="0" applyFont="true" applyBorder="false" applyAlignment="true" applyProtection="false">
      <alignment horizontal="general" vertical="top" textRotation="0" wrapText="false" indent="0" shrinkToFit="false"/>
    </xf>
    <xf numFmtId="165" fontId="17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2" fontId="7" fillId="2" border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5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6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7">
    <xf numFmtId="164" fontId="0" fillId="0" borderId="0" xfId="0" applyFont="false" applyBorder="false" applyAlignment="false" applyProtection="false">
      <alignment horizontal="general" vertical="top" textRotation="0" wrapText="false" indent="0" shrinkToFit="false"/>
      <protection locked="true" hidden="false"/>
    </xf>
    <xf numFmtId="164" fontId="7" fillId="0" borderId="0" xfId="56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73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6" fillId="3" borderId="3" xfId="49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3" fillId="6" borderId="0" xfId="7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4" fillId="6" borderId="5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3" fillId="6" borderId="0" xfId="73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6" borderId="5" xfId="7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4" xfId="7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6" borderId="0" xfId="7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6" borderId="4" xfId="7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4" xfId="7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1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4" xfId="7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1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1" xfId="6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0" xfId="73" applyFont="true" applyBorder="true" applyAlignment="true" applyProtection="false">
      <alignment horizontal="left" vertical="top" textRotation="0" wrapText="true" indent="2" shrinkToFit="false"/>
      <protection locked="true" hidden="false"/>
    </xf>
    <xf numFmtId="165" fontId="23" fillId="6" borderId="0" xfId="73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6" fillId="0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23" fillId="6" borderId="0" xfId="73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2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6" fillId="0" borderId="0" xfId="43" applyFont="true" applyBorder="true" applyAlignment="true" applyProtection="true">
      <alignment horizontal="right" vertical="top" textRotation="0" wrapText="true" indent="2" shrinkToFit="false"/>
      <protection locked="true" hidden="false"/>
    </xf>
    <xf numFmtId="165" fontId="6" fillId="0" borderId="0" xfId="4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3" fillId="0" borderId="0" xfId="7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7" fillId="6" borderId="0" xfId="7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6" borderId="0" xfId="7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6" borderId="0" xfId="73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27" fillId="6" borderId="0" xfId="7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6" borderId="0" xfId="7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0" xfId="73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6" borderId="0" xfId="73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6" fillId="6" borderId="0" xfId="5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6" borderId="0" xfId="5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3" fillId="6" borderId="0" xfId="73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3" fillId="6" borderId="0" xfId="7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25" fillId="6" borderId="6" xfId="7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6" borderId="8" xfId="7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6" borderId="7" xfId="7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8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8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8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8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4" fontId="7" fillId="0" borderId="0" xfId="8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8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0" xfId="8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2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3" fillId="0" borderId="0" xfId="8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4" fillId="0" borderId="0" xfId="8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4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8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0" applyFont="false" applyBorder="true" applyAlignment="true" applyProtection="false">
      <alignment horizontal="left" vertical="top" textRotation="0" wrapText="false" indent="2" shrinkToFit="false"/>
      <protection locked="true" hidden="false"/>
    </xf>
    <xf numFmtId="164" fontId="35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0" fillId="0" borderId="0" xfId="0" applyFont="false" applyBorder="true" applyAlignment="true" applyProtection="false">
      <alignment horizontal="left" vertical="center" textRotation="0" wrapText="false" indent="2" shrinkToFit="false"/>
      <protection locked="true" hidden="false"/>
    </xf>
    <xf numFmtId="165" fontId="36" fillId="0" borderId="0" xfId="8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7" fillId="0" borderId="0" xfId="8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8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6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0" xfId="83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36" fillId="0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7" fillId="0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9" fillId="6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8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0" fillId="6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1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6" fillId="6" borderId="0" xfId="8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5" fontId="42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3" fillId="6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0" xfId="8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5" fontId="0" fillId="7" borderId="9" xfId="83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44" fillId="6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5" fillId="6" borderId="0" xfId="8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5" fontId="45" fillId="6" borderId="0" xfId="83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7" fillId="9" borderId="9" xfId="84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46" fillId="6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5" fontId="36" fillId="6" borderId="0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7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6" borderId="0" xfId="83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36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7" fillId="0" borderId="0" xfId="83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6" borderId="0" xfId="8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4" fontId="0" fillId="7" borderId="9" xfId="84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46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33" fillId="6" borderId="0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7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3" fillId="6" borderId="0" xfId="8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5" fontId="33" fillId="6" borderId="0" xfId="83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33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3" fillId="0" borderId="0" xfId="8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8" borderId="9" xfId="83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0" fillId="8" borderId="9" xfId="84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5" fontId="7" fillId="0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8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2" fillId="0" borderId="0" xfId="83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8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8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4" fontId="7" fillId="7" borderId="9" xfId="83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75" fontId="46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0" xfId="8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4" fontId="7" fillId="0" borderId="9" xfId="83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7" fillId="0" borderId="0" xfId="8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5" fontId="7" fillId="6" borderId="0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2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8" borderId="9" xfId="83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5" fontId="7" fillId="0" borderId="0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0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9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0" xfId="8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4" fontId="0" fillId="6" borderId="0" xfId="8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4" fontId="7" fillId="8" borderId="9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5" fontId="0" fillId="0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0" xfId="8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22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9" fillId="0" borderId="0" xfId="8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8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34" fillId="0" borderId="0" xfId="8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50" fillId="0" borderId="0" xfId="8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34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8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85" applyFont="true" applyBorder="false" applyAlignment="true" applyProtection="true">
      <alignment horizontal="left" vertical="center" textRotation="0" wrapText="true" indent="2" shrinkToFit="false"/>
      <protection locked="true" hidden="false"/>
    </xf>
    <xf numFmtId="165" fontId="34" fillId="0" borderId="0" xfId="85" applyFont="true" applyBorder="false" applyAlignment="true" applyProtection="true">
      <alignment horizontal="left" vertical="center" textRotation="0" wrapText="false" indent="2" shrinkToFit="false"/>
      <protection locked="true" hidden="false"/>
    </xf>
    <xf numFmtId="165" fontId="34" fillId="0" borderId="0" xfId="85" applyFont="true" applyBorder="false" applyAlignment="true" applyProtection="true">
      <alignment horizontal="left" vertical="center" textRotation="0" wrapText="false" indent="2" shrinkToFit="false"/>
      <protection locked="true" hidden="false"/>
    </xf>
    <xf numFmtId="165" fontId="22" fillId="0" borderId="0" xfId="85" applyFont="true" applyBorder="false" applyAlignment="true" applyProtection="true">
      <alignment horizontal="left" vertical="center" textRotation="0" wrapText="true" indent="2" shrinkToFit="false"/>
      <protection locked="true" hidden="false"/>
    </xf>
    <xf numFmtId="165" fontId="51" fillId="0" borderId="0" xfId="85" applyFont="true" applyBorder="false" applyAlignment="true" applyProtection="true">
      <alignment horizontal="left" vertical="center" textRotation="0" wrapText="true" indent="2" shrinkToFit="false"/>
      <protection locked="true" hidden="false"/>
    </xf>
    <xf numFmtId="165" fontId="52" fillId="0" borderId="0" xfId="85" applyFont="true" applyBorder="false" applyAlignment="true" applyProtection="true">
      <alignment horizontal="left" vertical="center" textRotation="0" wrapText="false" indent="2" shrinkToFit="false"/>
      <protection locked="true" hidden="false"/>
    </xf>
    <xf numFmtId="165" fontId="51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9" fillId="0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8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53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53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54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2" fontId="7" fillId="0" borderId="0" xfId="5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0" xfId="82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7" fillId="0" borderId="0" xfId="71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7" fillId="0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0" borderId="0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0" borderId="9" xfId="5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7" fillId="0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7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5" fillId="0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5" fillId="0" borderId="1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8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2" fillId="0" borderId="0" xfId="8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56" fillId="0" borderId="0" xfId="8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2" fillId="10" borderId="11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10" borderId="12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10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10" borderId="12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0" borderId="10" xfId="72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10" borderId="13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4" fillId="0" borderId="14" xfId="8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9" fillId="0" borderId="15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7" borderId="16" xfId="85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75" fontId="57" fillId="0" borderId="9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7" fillId="0" borderId="9" xfId="84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8" fillId="10" borderId="17" xfId="7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8" fillId="10" borderId="1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4" fontId="0" fillId="10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0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34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75" fontId="49" fillId="0" borderId="16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7" fillId="7" borderId="9" xfId="84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49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7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10" xfId="71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4" fontId="7" fillId="10" borderId="10" xfId="7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10" borderId="18" xfId="7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19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1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2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3" fillId="0" borderId="0" xfId="8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4" fillId="0" borderId="0" xfId="65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3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4" fillId="0" borderId="0" xfId="5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5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53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7" fillId="0" borderId="0" xfId="78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8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0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9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6" borderId="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5" fillId="6" borderId="2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7" borderId="9" xfId="5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7" borderId="9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7" borderId="9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7" borderId="9" xfId="5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7" borderId="21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7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7" borderId="9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9" xfId="84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10" borderId="17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9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9" fillId="1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9" fillId="1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7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0" xfId="86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5" fontId="3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5" fillId="0" borderId="0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5" fillId="0" borderId="0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78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73" fontId="7" fillId="7" borderId="9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9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9" xfId="78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9" xfId="78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7" fillId="0" borderId="9" xfId="78" applyFont="true" applyBorder="true" applyAlignment="true" applyProtection="true">
      <alignment horizontal="left" vertical="center" textRotation="0" wrapText="true" indent="6" shrinkToFit="false"/>
      <protection locked="true" hidden="false"/>
    </xf>
    <xf numFmtId="165" fontId="7" fillId="0" borderId="9" xfId="8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10" borderId="17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5" fontId="7" fillId="10" borderId="18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10" borderId="22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20" xfId="0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5" fontId="7" fillId="10" borderId="20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10" borderId="23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10" borderId="10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10" borderId="18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2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2" xfId="78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12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2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8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7" fillId="6" borderId="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0" xfId="85" applyFont="true" applyBorder="false" applyAlignment="true" applyProtection="true">
      <alignment horizontal="left" vertical="top" textRotation="0" wrapText="true" indent="0" shrinkToFit="false"/>
      <protection locked="true" hidden="false"/>
    </xf>
    <xf numFmtId="173" fontId="0" fillId="6" borderId="9" xfId="8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5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7" fillId="7" borderId="9" xfId="84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71" fillId="0" borderId="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8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4" fillId="0" borderId="0" xfId="8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9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5" fontId="7" fillId="0" borderId="9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2" fillId="6" borderId="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5" fillId="6" borderId="1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34" fillId="6" borderId="1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55" fillId="6" borderId="1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4" fillId="0" borderId="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7" fillId="6" borderId="24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5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4" xfId="8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24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4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3" fillId="6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7" fillId="6" borderId="9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9" xfId="85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7" fillId="0" borderId="9" xfId="8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9" fillId="0" borderId="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9" xfId="85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6" borderId="9" xfId="85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7" fillId="6" borderId="9" xfId="85" applyFont="true" applyBorder="true" applyAlignment="true" applyProtection="true">
      <alignment horizontal="left" vertical="center" textRotation="0" wrapText="true" indent="6" shrinkToFit="false"/>
      <protection locked="true" hidden="false"/>
    </xf>
    <xf numFmtId="165" fontId="7" fillId="8" borderId="9" xfId="8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9" xfId="85" applyFont="true" applyBorder="true" applyAlignment="true" applyProtection="true">
      <alignment horizontal="left" vertical="center" textRotation="0" wrapText="true" indent="9" shrinkToFit="false"/>
      <protection locked="false" hidden="false"/>
    </xf>
    <xf numFmtId="172" fontId="7" fillId="0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8" borderId="9" xfId="84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9" borderId="26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9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3" fontId="56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10" borderId="9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7" xfId="85" applyFont="true" applyBorder="true" applyAlignment="true" applyProtection="true">
      <alignment horizontal="left" vertical="center" textRotation="0" wrapText="true" indent="9" shrinkToFit="false"/>
      <protection locked="true" hidden="false"/>
    </xf>
    <xf numFmtId="164" fontId="7" fillId="0" borderId="9" xfId="8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34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3" fillId="1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8" shrinkToFit="false"/>
      <protection locked="true" hidden="false"/>
    </xf>
    <xf numFmtId="164" fontId="0" fillId="10" borderId="10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3" fillId="1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10" borderId="18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67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6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0" fillId="0" borderId="0" xfId="8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18" fillId="6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86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4" fontId="34" fillId="6" borderId="1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7" fillId="7" borderId="24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7" fillId="8" borderId="9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6" fillId="0" borderId="10" xfId="86" applyFont="true" applyBorder="true" applyAlignment="true" applyProtection="false">
      <alignment horizontal="left" vertical="center" textRotation="0" wrapText="true" indent="2" shrinkToFit="false"/>
      <protection locked="true" hidden="false"/>
    </xf>
    <xf numFmtId="165" fontId="54" fillId="0" borderId="0" xfId="8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0" xfId="8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0" xfId="8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4" fillId="0" borderId="0" xfId="78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4" fillId="0" borderId="0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0" borderId="0" xfId="7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7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4" fillId="0" borderId="0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4" fillId="0" borderId="0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9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5" fillId="6" borderId="10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34" fillId="6" borderId="10" xfId="5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24" xfId="7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4" xfId="8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2" fillId="0" borderId="0" xfId="8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9" fillId="6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7" borderId="9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8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3" fillId="6" borderId="0" xfId="8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8" borderId="9" xfId="0" applyFont="true" applyBorder="true" applyAlignment="true" applyProtection="true">
      <alignment horizontal="left" vertical="center" textRotation="0" wrapText="true" indent="5" shrinkToFit="false"/>
      <protection locked="false" hidden="false"/>
    </xf>
    <xf numFmtId="165" fontId="49" fillId="0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7" fillId="8" borderId="9" xfId="85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7" fillId="6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8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7" fillId="0" borderId="9" xfId="8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9" xfId="85" applyFont="true" applyBorder="true" applyAlignment="true" applyProtection="true">
      <alignment horizontal="left" vertical="center" textRotation="0" wrapText="true" indent="6" shrinkToFit="false"/>
      <protection locked="true" hidden="false"/>
    </xf>
    <xf numFmtId="164" fontId="7" fillId="0" borderId="9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7" fillId="8" borderId="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8" borderId="9" xfId="84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9" fillId="1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2" fontId="0" fillId="10" borderId="10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72" fontId="75" fillId="1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75" fillId="1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9" fillId="10" borderId="17" xfId="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4" fontId="7" fillId="10" borderId="10" xfId="85" applyFont="true" applyBorder="true" applyAlignment="true" applyProtection="true">
      <alignment horizontal="left" vertical="center" textRotation="0" wrapText="true" indent="6" shrinkToFit="false"/>
      <protection locked="true" hidden="false"/>
    </xf>
    <xf numFmtId="164" fontId="59" fillId="1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9" fillId="1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9" fillId="1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9" fillId="10" borderId="17" xfId="0" applyFont="true" applyBorder="true" applyAlignment="true" applyProtection="true">
      <alignment horizontal="left" vertical="center" textRotation="0" wrapText="false" indent="6" shrinkToFit="false"/>
      <protection locked="true" hidden="false"/>
    </xf>
    <xf numFmtId="164" fontId="59" fillId="10" borderId="18" xfId="0" applyFont="true" applyBorder="true" applyAlignment="true" applyProtection="true">
      <alignment horizontal="left" vertical="center" textRotation="0" wrapText="false" indent="6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10" borderId="17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85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4" fontId="76" fillId="0" borderId="0" xfId="85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8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85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0" xfId="78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0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6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18" xfId="7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7" borderId="18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24" xfId="0" applyFont="true" applyBorder="true" applyAlignment="true" applyProtection="true">
      <alignment horizontal="left" vertical="center" textRotation="0" wrapText="true" indent="5" shrinkToFit="false"/>
      <protection locked="false" hidden="false"/>
    </xf>
    <xf numFmtId="165" fontId="53" fillId="0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7" fillId="8" borderId="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0" borderId="0" xfId="85" applyFont="true" applyBorder="false" applyAlignment="true" applyProtection="true">
      <alignment horizontal="left" vertical="center" textRotation="0" wrapText="true" indent="3" shrinkToFit="false"/>
      <protection locked="true" hidden="false"/>
    </xf>
    <xf numFmtId="165" fontId="7" fillId="6" borderId="0" xfId="8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6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8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7" fillId="6" borderId="9" xfId="8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56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85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0" fillId="8" borderId="9" xfId="20" applyFont="true" applyBorder="true" applyAlignment="true" applyProtection="true">
      <alignment horizontal="left" vertical="center" textRotation="0" wrapText="true" indent="3" shrinkToFit="false"/>
      <protection locked="false" hidden="false"/>
    </xf>
    <xf numFmtId="164" fontId="26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10" borderId="17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9" fillId="10" borderId="10" xfId="56" applyFont="true" applyBorder="true" applyAlignment="true" applyProtection="true">
      <alignment horizontal="left" vertical="center" textRotation="0" wrapText="false" indent="3" shrinkToFit="false"/>
      <protection locked="true" hidden="false"/>
    </xf>
    <xf numFmtId="164" fontId="77" fillId="10" borderId="18" xfId="56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2" borderId="9" xfId="20" applyFont="true" applyBorder="true" applyAlignment="true" applyProtection="true">
      <alignment horizontal="left" vertical="center" textRotation="0" wrapText="true" indent="3" shrinkToFit="false"/>
      <protection locked="false" hidden="false"/>
    </xf>
    <xf numFmtId="164" fontId="26" fillId="2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0" borderId="0" xfId="85" applyFont="true" applyBorder="false" applyAlignment="true" applyProtection="true">
      <alignment horizontal="left" vertical="center" textRotation="0" wrapText="true" indent="2" shrinkToFit="false"/>
      <protection locked="true" hidden="false"/>
    </xf>
    <xf numFmtId="165" fontId="0" fillId="0" borderId="9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9" xfId="8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8" borderId="9" xfId="84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6" fillId="8" borderId="9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0" borderId="9" xfId="8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8" borderId="9" xfId="2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9" fillId="10" borderId="10" xfId="56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5" fontId="0" fillId="0" borderId="9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0" fillId="0" borderId="9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59" fillId="10" borderId="10" xfId="56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7" fillId="9" borderId="9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0" xfId="56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85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4" fontId="22" fillId="0" borderId="0" xfId="71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71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49" fillId="0" borderId="0" xfId="7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71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7" fillId="6" borderId="0" xfId="7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8" fillId="6" borderId="0" xfId="7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6" borderId="0" xfId="7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6" borderId="9" xfId="7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71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49" fillId="0" borderId="0" xfId="7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7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8" borderId="9" xfId="84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8" borderId="9" xfId="84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0" xfId="71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73" fontId="34" fillId="0" borderId="0" xfId="71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34" fillId="0" borderId="0" xfId="71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59" fillId="10" borderId="10" xfId="7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7" fillId="10" borderId="10" xfId="7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7" fillId="10" borderId="18" xfId="7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0" fillId="0" borderId="0" xfId="7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8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9" fillId="0" borderId="0" xfId="8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9" fillId="6" borderId="0" xfId="8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6" borderId="0" xfId="8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4" fillId="0" borderId="0" xfId="8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7" fillId="0" borderId="9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16" xfId="8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8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9" fillId="6" borderId="0" xfId="8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9" xfId="8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8" borderId="9" xfId="8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8" fillId="10" borderId="17" xfId="7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10" borderId="18" xfId="7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2" fillId="0" borderId="0" xfId="71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7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2" fillId="0" borderId="0" xfId="7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0" borderId="0" xfId="8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9" xfId="8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9" fillId="1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10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78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74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6" borderId="0" xfId="74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56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56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5" fontId="19" fillId="0" borderId="0" xfId="6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1" fillId="0" borderId="0" xfId="6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0" xfId="66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7" borderId="2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79" fillId="0" borderId="0" xfId="8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77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77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8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8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49" fillId="6" borderId="0" xfId="8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9" xfId="8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5" fontId="7" fillId="8" borderId="9" xfId="54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9" borderId="9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9" borderId="9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9" xfId="54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9" borderId="21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8" borderId="9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8" borderId="9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7" fillId="0" borderId="9" xfId="5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9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9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9" xfId="7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5" fillId="6" borderId="20" xfId="5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30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8" xfId="8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31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6" borderId="17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27" xfId="78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9" xfId="8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6" borderId="9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17" xfId="85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7" fillId="0" borderId="9" xfId="85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5" fontId="7" fillId="6" borderId="17" xfId="85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0" borderId="9" xfId="85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7" fillId="6" borderId="17" xfId="85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7" fillId="0" borderId="9" xfId="85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5" fontId="7" fillId="0" borderId="0" xfId="8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17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8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9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53" fillId="6" borderId="0" xfId="8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15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9" xfId="85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5" fontId="7" fillId="0" borderId="9" xfId="85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5" fontId="7" fillId="8" borderId="16" xfId="8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7" fillId="8" borderId="9" xfId="85" applyFont="true" applyBorder="true" applyAlignment="true" applyProtection="true">
      <alignment horizontal="left" vertical="center" textRotation="0" wrapText="true" indent="9" shrinkToFit="false"/>
      <protection locked="false" hidden="false"/>
    </xf>
    <xf numFmtId="172" fontId="7" fillId="0" borderId="9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9" borderId="9" xfId="84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9" borderId="32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9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10" borderId="17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8" borderId="9" xfId="85" applyFont="true" applyBorder="true" applyAlignment="true" applyProtection="true">
      <alignment horizontal="left" vertical="center" textRotation="0" wrapText="true" indent="11" shrinkToFit="false"/>
      <protection locked="false" hidden="false"/>
    </xf>
    <xf numFmtId="164" fontId="7" fillId="0" borderId="9" xfId="85" applyFont="true" applyBorder="true" applyAlignment="true" applyProtection="true">
      <alignment horizontal="left" vertical="center" textRotation="0" wrapText="true" indent="11" shrinkToFit="false"/>
      <protection locked="true" hidden="false"/>
    </xf>
    <xf numFmtId="164" fontId="7" fillId="0" borderId="13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11" xfId="8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33" xfId="85" applyFont="true" applyBorder="true" applyAlignment="true" applyProtection="true">
      <alignment horizontal="left" vertical="center" textRotation="0" wrapText="true" indent="11" shrinkToFit="false"/>
      <protection locked="true" hidden="false"/>
    </xf>
    <xf numFmtId="165" fontId="7" fillId="0" borderId="0" xfId="85" applyFont="true" applyBorder="true" applyAlignment="true" applyProtection="true">
      <alignment horizontal="left" vertical="center" textRotation="0" wrapText="true" indent="9" shrinkToFit="false"/>
      <protection locked="true" hidden="false"/>
    </xf>
    <xf numFmtId="164" fontId="7" fillId="10" borderId="23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3" fillId="1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10" borderId="34" xfId="0" applyFont="true" applyBorder="true" applyAlignment="true" applyProtection="true">
      <alignment horizontal="left" vertical="center" textRotation="0" wrapText="false" indent="11" shrinkToFit="false"/>
      <protection locked="true" hidden="false"/>
    </xf>
    <xf numFmtId="164" fontId="59" fillId="10" borderId="10" xfId="0" applyFont="true" applyBorder="true" applyAlignment="true" applyProtection="true">
      <alignment horizontal="left" vertical="center" textRotation="0" wrapText="false" indent="9" shrinkToFit="false"/>
      <protection locked="true" hidden="false"/>
    </xf>
    <xf numFmtId="164" fontId="59" fillId="10" borderId="20" xfId="0" applyFont="true" applyBorder="true" applyAlignment="true" applyProtection="true">
      <alignment horizontal="left" vertical="center" textRotation="0" wrapText="false" indent="9" shrinkToFit="false"/>
      <protection locked="true" hidden="false"/>
    </xf>
    <xf numFmtId="164" fontId="59" fillId="10" borderId="20" xfId="0" applyFont="true" applyBorder="true" applyAlignment="true" applyProtection="true">
      <alignment horizontal="left" vertical="center" textRotation="0" wrapText="false" indent="8" shrinkToFit="false"/>
      <protection locked="true" hidden="false"/>
    </xf>
    <xf numFmtId="164" fontId="59" fillId="10" borderId="20" xfId="0" applyFont="true" applyBorder="true" applyAlignment="true" applyProtection="true">
      <alignment horizontal="left" vertical="center" textRotation="0" wrapText="false" indent="6" shrinkToFit="false"/>
      <protection locked="true" hidden="false"/>
    </xf>
    <xf numFmtId="164" fontId="59" fillId="10" borderId="20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59" fillId="10" borderId="20" xfId="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4" fontId="7" fillId="9" borderId="16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9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8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9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10" borderId="20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7" fillId="8" borderId="9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7" fillId="7" borderId="31" xfId="78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8" borderId="9" xfId="8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8" borderId="9" xfId="8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7" fillId="0" borderId="0" xfId="8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9" fillId="0" borderId="18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8" borderId="9" xfId="85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10" borderId="18" xfId="85" applyFont="true" applyBorder="true" applyAlignment="true" applyProtection="true">
      <alignment horizontal="left" vertical="center" textRotation="0" wrapText="true" indent="6" shrinkToFit="false"/>
      <protection locked="true" hidden="false"/>
    </xf>
    <xf numFmtId="165" fontId="7" fillId="6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0" borderId="0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6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7" fillId="6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9" borderId="9" xfId="84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9" xfId="8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22" fillId="0" borderId="0" xfId="8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6" borderId="0" xfId="8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8" borderId="9" xfId="83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2" fillId="0" borderId="0" xfId="8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9" xfId="71" applyFont="false" applyBorder="true" applyAlignment="false" applyProtection="false">
      <alignment horizontal="general" vertical="top" textRotation="0" wrapText="false" indent="0" shrinkToFit="false"/>
      <protection locked="true" hidden="false"/>
    </xf>
    <xf numFmtId="164" fontId="80" fillId="11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2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80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55" fillId="0" borderId="15" xfId="8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8" fillId="10" borderId="10" xfId="7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10" borderId="1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2" fillId="11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55" fillId="0" borderId="0" xfId="8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5" fillId="0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8" borderId="9" xfId="20" applyFont="true" applyBorder="true" applyAlignment="true" applyProtection="true">
      <alignment horizontal="left" vertical="center" textRotation="0" wrapText="true" indent="3" shrinkToFit="false"/>
      <protection locked="false" hidden="false"/>
    </xf>
    <xf numFmtId="164" fontId="16" fillId="8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3" fontId="0" fillId="0" borderId="9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0" fillId="6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2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0" fillId="0" borderId="0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11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9" fillId="10" borderId="12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5" fontId="7" fillId="10" borderId="13" xfId="8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18" fillId="11" borderId="0" xfId="8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8" fillId="11" borderId="35" xfId="8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1" fillId="11" borderId="0" xfId="85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8" fillId="11" borderId="0" xfId="85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8" fillId="11" borderId="9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11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11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9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9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7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8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3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6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0" borderId="18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82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7" fillId="0" borderId="9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24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2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2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7" fillId="0" borderId="0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5" fontId="0" fillId="0" borderId="0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8" xfId="8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9" xfId="8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2" fillId="0" borderId="26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top" textRotation="0" wrapText="false" indent="0" shrinkToFit="false"/>
      <protection locked="true" hidden="false"/>
    </xf>
    <xf numFmtId="164" fontId="0" fillId="2" borderId="37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0" fillId="0" borderId="3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1" fillId="0" borderId="38" xfId="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3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1" xfId="58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6" fillId="0" borderId="39" xfId="58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0" fillId="0" borderId="9" xfId="58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top" textRotation="0" wrapText="false" indent="0" shrinkToFit="false"/>
      <protection locked="true" hidden="false"/>
    </xf>
    <xf numFmtId="165" fontId="18" fillId="0" borderId="1" xfId="58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6" fillId="0" borderId="0" xfId="83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1" xfId="58" applyFont="true" applyBorder="true" applyAlignment="true" applyProtection="true">
      <alignment horizontal="justify" vertical="center" textRotation="0" wrapText="true" indent="0" shrinkToFit="false"/>
      <protection locked="true" hidden="false"/>
    </xf>
  </cellXfs>
  <cellStyles count="7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 1" xfId="21"/>
    <cellStyle name=" 1 2" xfId="22"/>
    <cellStyle name=" 1_Stage1" xfId="23"/>
    <cellStyle name="_Model_RAB Мой_PR.PROG.WARM.NOTCOMBI.2012.2.16_v1.4(04.04.11) " xfId="24"/>
    <cellStyle name="_Model_RAB Мой_Книга2_PR.PROG.WARM.NOTCOMBI.2012.2.16_v1.4(04.04.11) " xfId="25"/>
    <cellStyle name="_Model_RAB_MRSK_svod_PR.PROG.WARM.NOTCOMBI.2012.2.16_v1.4(04.04.11) " xfId="26"/>
    <cellStyle name="_Model_RAB_MRSK_svod_Книга2_PR.PROG.WARM.NOTCOMBI.2012.2.16_v1.4(04.04.11) " xfId="27"/>
    <cellStyle name="_МОДЕЛЬ_1 (2)_PR.PROG.WARM.NOTCOMBI.2012.2.16_v1.4(04.04.11) " xfId="28"/>
    <cellStyle name="_МОДЕЛЬ_1 (2)_Книга2_PR.PROG.WARM.NOTCOMBI.2012.2.16_v1.4(04.04.11) " xfId="29"/>
    <cellStyle name="_Расчет RAB_22072008_PR.PROG.WARM.NOTCOMBI.2012.2.16_v1.4(04.04.11) " xfId="30"/>
    <cellStyle name="_Расчет RAB_22072008_Книга2_PR.PROG.WARM.NOTCOMBI.2012.2.16_v1.4(04.04.11) " xfId="31"/>
    <cellStyle name="_Расчет RAB_Лен и МОЭСК_с 2010 года_14.04.2009_со сглаж_version 3.0_без ФСК_PR.PROG.WARM.NOTCOMBI.2012.2.16_v1.4(04.04.11) " xfId="32"/>
    <cellStyle name="_Расчет RAB_Лен и МОЭСК_с 2010 года_14.04.2009_со сглаж_version 3.0_без ФСК_Книга2_PR.PROG.WARM.NOTCOMBI.2012.2.16_v1.4(04.04.11) " xfId="33"/>
    <cellStyle name="_пр 5 тариф RAB_PR.PROG.WARM.NOTCOMBI.2012.2.16_v1.4(04.04.11) " xfId="34"/>
    <cellStyle name="_пр 5 тариф RAB_Книга2_PR.PROG.WARM.NOTCOMBI.2012.2.16_v1.4(04.04.11) 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 1" xfId="44"/>
    <cellStyle name="normal" xfId="45"/>
    <cellStyle name="Normal1" xfId="46"/>
    <cellStyle name="Normal2" xfId="47"/>
    <cellStyle name="Percent1" xfId="48"/>
    <cellStyle name="Title 4" xfId="49"/>
    <cellStyle name="Гиперссылка 2" xfId="50"/>
    <cellStyle name="Гиперссылка 2 2" xfId="51"/>
    <cellStyle name="Гиперссылка 4" xfId="52"/>
    <cellStyle name="Заголовок" xfId="53"/>
    <cellStyle name="ЗаголовокСтолбца" xfId="54"/>
    <cellStyle name="Значение" xfId="55"/>
    <cellStyle name="Обычный 10" xfId="56"/>
    <cellStyle name="Обычный 12" xfId="57"/>
    <cellStyle name="Обычный 12 2" xfId="58"/>
    <cellStyle name="Обычный 12 3" xfId="59"/>
    <cellStyle name="Обычный 14" xfId="60"/>
    <cellStyle name="Обычный 14 2" xfId="61"/>
    <cellStyle name="Обычный 14 3" xfId="62"/>
    <cellStyle name="Обычный 14 4" xfId="63"/>
    <cellStyle name="Обычный 14 5" xfId="64"/>
    <cellStyle name="Обычный 15" xfId="65"/>
    <cellStyle name="Обычный 2" xfId="66"/>
    <cellStyle name="Обычный 2 10 2" xfId="67"/>
    <cellStyle name="Обычный 2 2" xfId="68"/>
    <cellStyle name="Обычный 2 3" xfId="69"/>
    <cellStyle name="Обычный 2 4" xfId="70"/>
    <cellStyle name="Обычный 3" xfId="71"/>
    <cellStyle name="Обычный 3 2" xfId="72"/>
    <cellStyle name="Обычный 3 3" xfId="73"/>
    <cellStyle name="Обычный 4" xfId="74"/>
    <cellStyle name="Обычный 5" xfId="75"/>
    <cellStyle name="Обычный_BALANCE.WARM.2007YEAR(FACT)" xfId="76"/>
    <cellStyle name="Обычный_INVEST.WARM.PLAN.4.78(v0.1)" xfId="77"/>
    <cellStyle name="Обычный_JKH.OPEN.INFO.HVS(v3.5)_цены161210" xfId="78"/>
    <cellStyle name="Обычный_JKH.OPEN.INFO.PRICE.VO_v4.0(10.02.11)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0"/>
      <rgbColor rgb="FFE3FAFD"/>
      <rgbColor rgb="FF660066"/>
      <rgbColor rgb="FFFF8080"/>
      <rgbColor rgb="FF0066CC"/>
      <rgbColor rgb="FFD3D3D6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0F0F0"/>
      <rgbColor rgb="FFD7EAD3"/>
      <rgbColor rgb="FFF2F2F2"/>
      <rgbColor rgb="FFB7E4FF"/>
      <rgbColor rgb="FFFFB7B7"/>
      <rgbColor rgb="FFBCBCBC"/>
      <rgbColor rgb="FFFFCC99"/>
      <rgbColor rgb="FF3366FF"/>
      <rgbColor rgb="FF33CCCC"/>
      <rgbColor rgb="FF99CC00"/>
      <rgbColor rgb="FFD3DBDB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38.png"/><Relationship Id="rId2" Type="http://schemas.openxmlformats.org/officeDocument/2006/relationships/image" Target="../media/image39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40.png"/><Relationship Id="rId2" Type="http://schemas.openxmlformats.org/officeDocument/2006/relationships/image" Target="../media/image41.png"/><Relationship Id="rId3" Type="http://schemas.openxmlformats.org/officeDocument/2006/relationships/image" Target="../media/image42.pn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43.png"/><Relationship Id="rId2" Type="http://schemas.openxmlformats.org/officeDocument/2006/relationships/image" Target="../media/image44.pn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45.png"/><Relationship Id="rId2" Type="http://schemas.openxmlformats.org/officeDocument/2006/relationships/image" Target="../media/image46.png"/><Relationship Id="rId3" Type="http://schemas.openxmlformats.org/officeDocument/2006/relationships/image" Target="../media/image47.png"/><Relationship Id="rId4" Type="http://schemas.openxmlformats.org/officeDocument/2006/relationships/image" Target="../media/image48.png"/><Relationship Id="rId5" Type="http://schemas.openxmlformats.org/officeDocument/2006/relationships/image" Target="../media/image49.png"/><Relationship Id="rId6" Type="http://schemas.openxmlformats.org/officeDocument/2006/relationships/image" Target="../media/image50.png"/><Relationship Id="rId7" Type="http://schemas.openxmlformats.org/officeDocument/2006/relationships/image" Target="../media/image51.png"/><Relationship Id="rId8" Type="http://schemas.openxmlformats.org/officeDocument/2006/relationships/image" Target="../media/image52.pn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53.png"/><Relationship Id="rId2" Type="http://schemas.openxmlformats.org/officeDocument/2006/relationships/image" Target="../media/image54.png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image" Target="../media/image55.png"/><Relationship Id="rId2" Type="http://schemas.openxmlformats.org/officeDocument/2006/relationships/image" Target="../media/image56.png"/><Relationship Id="rId3" Type="http://schemas.openxmlformats.org/officeDocument/2006/relationships/image" Target="../media/image57.png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image" Target="../media/image58.png"/><Relationship Id="rId2" Type="http://schemas.openxmlformats.org/officeDocument/2006/relationships/image" Target="../media/image59.png"/>
</Relationships>
</file>

<file path=xl/drawings/_rels/drawing17.xml.rels><?xml version="1.0" encoding="UTF-8"?>
<Relationships xmlns="http://schemas.openxmlformats.org/package/2006/relationships"><Relationship Id="rId1" Type="http://schemas.openxmlformats.org/officeDocument/2006/relationships/image" Target="../media/image60.png"/><Relationship Id="rId2" Type="http://schemas.openxmlformats.org/officeDocument/2006/relationships/image" Target="../media/image61.png"/><Relationship Id="rId3" Type="http://schemas.openxmlformats.org/officeDocument/2006/relationships/image" Target="../media/image62.png"/>
</Relationships>
</file>

<file path=xl/drawings/_rels/drawing18.xml.rels><?xml version="1.0" encoding="UTF-8"?>
<Relationships xmlns="http://schemas.openxmlformats.org/package/2006/relationships"><Relationship Id="rId1" Type="http://schemas.openxmlformats.org/officeDocument/2006/relationships/image" Target="../media/image63.png"/><Relationship Id="rId2" Type="http://schemas.openxmlformats.org/officeDocument/2006/relationships/image" Target="../media/image64.png"/>
</Relationships>
</file>

<file path=xl/drawings/_rels/drawing19.xml.rels><?xml version="1.0" encoding="UTF-8"?>
<Relationships xmlns="http://schemas.openxmlformats.org/package/2006/relationships"><Relationship Id="rId1" Type="http://schemas.openxmlformats.org/officeDocument/2006/relationships/image" Target="../media/image65.png"/><Relationship Id="rId2" Type="http://schemas.openxmlformats.org/officeDocument/2006/relationships/image" Target="../media/image66.png"/>
</Relationships>
</file>

<file path=xl/drawings/_rels/drawing20.xml.rels><?xml version="1.0" encoding="UTF-8"?>
<Relationships xmlns="http://schemas.openxmlformats.org/package/2006/relationships"><Relationship Id="rId1" Type="http://schemas.openxmlformats.org/officeDocument/2006/relationships/image" Target="../media/image67.png"/><Relationship Id="rId2" Type="http://schemas.openxmlformats.org/officeDocument/2006/relationships/image" Target="../media/image68.png"/><Relationship Id="rId3" Type="http://schemas.openxmlformats.org/officeDocument/2006/relationships/image" Target="../media/image69.png"/>
</Relationships>
</file>

<file path=xl/drawings/_rels/drawing21.xml.rels><?xml version="1.0" encoding="UTF-8"?>
<Relationships xmlns="http://schemas.openxmlformats.org/package/2006/relationships"><Relationship Id="rId1" Type="http://schemas.openxmlformats.org/officeDocument/2006/relationships/image" Target="../media/image70.png"/>
</Relationships>
</file>

<file path=xl/drawings/_rels/drawing22.xml.rels><?xml version="1.0" encoding="UTF-8"?>
<Relationships xmlns="http://schemas.openxmlformats.org/package/2006/relationships"><Relationship Id="rId1" Type="http://schemas.openxmlformats.org/officeDocument/2006/relationships/image" Target="../media/image71.png"/><Relationship Id="rId2" Type="http://schemas.openxmlformats.org/officeDocument/2006/relationships/image" Target="../media/image72.png"/>
</Relationships>
</file>

<file path=xl/drawings/_rels/drawing23.xml.rels><?xml version="1.0" encoding="UTF-8"?>
<Relationships xmlns="http://schemas.openxmlformats.org/package/2006/relationships"><Relationship Id="rId1" Type="http://schemas.openxmlformats.org/officeDocument/2006/relationships/image" Target="../media/image7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Relationship Id="rId3" Type="http://schemas.openxmlformats.org/officeDocument/2006/relationships/image" Target="../media/image13.png"/><Relationship Id="rId4" Type="http://schemas.openxmlformats.org/officeDocument/2006/relationships/image" Target="../media/image14.png"/><Relationship Id="rId5" Type="http://schemas.openxmlformats.org/officeDocument/2006/relationships/image" Target="../media/image15.png"/><Relationship Id="rId6" Type="http://schemas.openxmlformats.org/officeDocument/2006/relationships/image" Target="../media/image16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png"/><Relationship Id="rId3" Type="http://schemas.openxmlformats.org/officeDocument/2006/relationships/image" Target="../media/image19.png"/><Relationship Id="rId4" Type="http://schemas.openxmlformats.org/officeDocument/2006/relationships/image" Target="../media/image20.png"/><Relationship Id="rId5" Type="http://schemas.openxmlformats.org/officeDocument/2006/relationships/image" Target="../media/image2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23.png"/><Relationship Id="rId3" Type="http://schemas.openxmlformats.org/officeDocument/2006/relationships/image" Target="../media/image24.png"/><Relationship Id="rId4" Type="http://schemas.openxmlformats.org/officeDocument/2006/relationships/image" Target="../media/image25.png"/><Relationship Id="rId5" Type="http://schemas.openxmlformats.org/officeDocument/2006/relationships/image" Target="../media/image26.png"/><Relationship Id="rId6" Type="http://schemas.openxmlformats.org/officeDocument/2006/relationships/image" Target="../media/image27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8.png"/><Relationship Id="rId2" Type="http://schemas.openxmlformats.org/officeDocument/2006/relationships/image" Target="../media/image29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30.png"/><Relationship Id="rId2" Type="http://schemas.openxmlformats.org/officeDocument/2006/relationships/image" Target="../media/image31.png"/><Relationship Id="rId3" Type="http://schemas.openxmlformats.org/officeDocument/2006/relationships/image" Target="../media/image32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33.png"/><Relationship Id="rId2" Type="http://schemas.openxmlformats.org/officeDocument/2006/relationships/image" Target="../media/image34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35.png"/><Relationship Id="rId2" Type="http://schemas.openxmlformats.org/officeDocument/2006/relationships/image" Target="../media/image36.png"/><Relationship Id="rId3" Type="http://schemas.openxmlformats.org/officeDocument/2006/relationships/image" Target="../media/image3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18</xdr:row>
      <xdr:rowOff>482760</xdr:rowOff>
    </xdr:from>
    <xdr:to>
      <xdr:col>2</xdr:col>
      <xdr:colOff>1611720</xdr:colOff>
      <xdr:row>113</xdr:row>
      <xdr:rowOff>2880</xdr:rowOff>
    </xdr:to>
    <xdr:sp>
      <xdr:nvSpPr>
        <xdr:cNvPr id="0" name="CustomShape 1"/>
        <xdr:cNvSpPr/>
      </xdr:nvSpPr>
      <xdr:spPr>
        <a:xfrm>
          <a:off x="237240" y="4302000"/>
          <a:ext cx="224244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18</xdr:row>
      <xdr:rowOff>19080</xdr:rowOff>
    </xdr:from>
    <xdr:to>
      <xdr:col>2</xdr:col>
      <xdr:colOff>1611720</xdr:colOff>
      <xdr:row>18</xdr:row>
      <xdr:rowOff>482400</xdr:rowOff>
    </xdr:to>
    <xdr:sp>
      <xdr:nvSpPr>
        <xdr:cNvPr id="1" name="CustomShape 1"/>
        <xdr:cNvSpPr/>
      </xdr:nvSpPr>
      <xdr:spPr>
        <a:xfrm>
          <a:off x="237240" y="3838320"/>
          <a:ext cx="224244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Консультации по работе с отчётом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15</xdr:row>
      <xdr:rowOff>127080</xdr:rowOff>
    </xdr:from>
    <xdr:to>
      <xdr:col>2</xdr:col>
      <xdr:colOff>1611720</xdr:colOff>
      <xdr:row>18</xdr:row>
      <xdr:rowOff>18720</xdr:rowOff>
    </xdr:to>
    <xdr:sp>
      <xdr:nvSpPr>
        <xdr:cNvPr id="2" name="CustomShape 1"/>
        <xdr:cNvSpPr/>
      </xdr:nvSpPr>
      <xdr:spPr>
        <a:xfrm>
          <a:off x="237240" y="3375000"/>
          <a:ext cx="224244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Методология заполнения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13</xdr:row>
      <xdr:rowOff>44280</xdr:rowOff>
    </xdr:from>
    <xdr:to>
      <xdr:col>2</xdr:col>
      <xdr:colOff>1611720</xdr:colOff>
      <xdr:row>15</xdr:row>
      <xdr:rowOff>126360</xdr:rowOff>
    </xdr:to>
    <xdr:sp>
      <xdr:nvSpPr>
        <xdr:cNvPr id="3" name="CustomShape 1"/>
        <xdr:cNvSpPr/>
      </xdr:nvSpPr>
      <xdr:spPr>
        <a:xfrm>
          <a:off x="237240" y="2910960"/>
          <a:ext cx="224244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Организационно-технические консультации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12</xdr:row>
      <xdr:rowOff>66600</xdr:rowOff>
    </xdr:from>
    <xdr:to>
      <xdr:col>2</xdr:col>
      <xdr:colOff>1611720</xdr:colOff>
      <xdr:row>13</xdr:row>
      <xdr:rowOff>43920</xdr:rowOff>
    </xdr:to>
    <xdr:sp>
      <xdr:nvSpPr>
        <xdr:cNvPr id="4" name="CustomShape 1"/>
        <xdr:cNvSpPr/>
      </xdr:nvSpPr>
      <xdr:spPr>
        <a:xfrm>
          <a:off x="237240" y="2447640"/>
          <a:ext cx="224244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Проверка отчёта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10</xdr:row>
      <xdr:rowOff>98280</xdr:rowOff>
    </xdr:from>
    <xdr:to>
      <xdr:col>2</xdr:col>
      <xdr:colOff>1611720</xdr:colOff>
      <xdr:row>12</xdr:row>
      <xdr:rowOff>66240</xdr:rowOff>
    </xdr:to>
    <xdr:sp>
      <xdr:nvSpPr>
        <xdr:cNvPr id="5" name="CustomShape 1"/>
        <xdr:cNvSpPr/>
      </xdr:nvSpPr>
      <xdr:spPr>
        <a:xfrm>
          <a:off x="237240" y="1983960"/>
          <a:ext cx="2242440" cy="46332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Работа с реестрами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7</xdr:row>
      <xdr:rowOff>149400</xdr:rowOff>
    </xdr:from>
    <xdr:to>
      <xdr:col>2</xdr:col>
      <xdr:colOff>1611720</xdr:colOff>
      <xdr:row>10</xdr:row>
      <xdr:rowOff>98280</xdr:rowOff>
    </xdr:to>
    <xdr:sp>
      <xdr:nvSpPr>
        <xdr:cNvPr id="6" name="CustomShape 1"/>
        <xdr:cNvSpPr/>
      </xdr:nvSpPr>
      <xdr:spPr>
        <a:xfrm>
          <a:off x="237240" y="1521000"/>
          <a:ext cx="2242440" cy="462960"/>
        </a:xfrm>
        <a:prstGeom prst="rect">
          <a:avLst/>
        </a:prstGeom>
        <a:solidFill>
          <a:srgbClr val="f0f0f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Условные обозначения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1611720</xdr:colOff>
      <xdr:row>7</xdr:row>
      <xdr:rowOff>149040</xdr:rowOff>
    </xdr:to>
    <xdr:sp>
      <xdr:nvSpPr>
        <xdr:cNvPr id="7" name="CustomShape 1"/>
        <xdr:cNvSpPr/>
      </xdr:nvSpPr>
      <xdr:spPr>
        <a:xfrm>
          <a:off x="237240" y="1056960"/>
          <a:ext cx="2242440" cy="463680"/>
        </a:xfrm>
        <a:prstGeom prst="rect">
          <a:avLst/>
        </a:prstGeom>
        <a:solidFill>
          <a:srgbClr val="ffc170"/>
        </a:solidFill>
        <a:ln w="9360">
          <a:solidFill>
            <a:srgbClr val="a6a6a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68000" rIns="36000" tIns="46800" bIns="468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Технические требования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66600</xdr:colOff>
      <xdr:row>5</xdr:row>
      <xdr:rowOff>57240</xdr:rowOff>
    </xdr:from>
    <xdr:to>
      <xdr:col>1</xdr:col>
      <xdr:colOff>447120</xdr:colOff>
      <xdr:row>7</xdr:row>
      <xdr:rowOff>123480</xdr:rowOff>
    </xdr:to>
    <xdr:pic>
      <xdr:nvPicPr>
        <xdr:cNvPr id="8" name="InstrImg_1" descr="icon1"/>
        <xdr:cNvPicPr/>
      </xdr:nvPicPr>
      <xdr:blipFill>
        <a:blip r:embed="rId1"/>
        <a:stretch/>
      </xdr:blipFill>
      <xdr:spPr>
        <a:xfrm>
          <a:off x="303840" y="111420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7</xdr:row>
      <xdr:rowOff>181080</xdr:rowOff>
    </xdr:from>
    <xdr:to>
      <xdr:col>1</xdr:col>
      <xdr:colOff>428040</xdr:colOff>
      <xdr:row>10</xdr:row>
      <xdr:rowOff>56880</xdr:rowOff>
    </xdr:to>
    <xdr:pic>
      <xdr:nvPicPr>
        <xdr:cNvPr id="9" name="InstrImg_2" descr="icon2"/>
        <xdr:cNvPicPr/>
      </xdr:nvPicPr>
      <xdr:blipFill>
        <a:blip r:embed="rId2"/>
        <a:stretch/>
      </xdr:blipFill>
      <xdr:spPr>
        <a:xfrm>
          <a:off x="284760" y="1552680"/>
          <a:ext cx="380520" cy="389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10</xdr:row>
      <xdr:rowOff>133200</xdr:rowOff>
    </xdr:from>
    <xdr:to>
      <xdr:col>1</xdr:col>
      <xdr:colOff>428040</xdr:colOff>
      <xdr:row>12</xdr:row>
      <xdr:rowOff>37440</xdr:rowOff>
    </xdr:to>
    <xdr:pic>
      <xdr:nvPicPr>
        <xdr:cNvPr id="10" name="InstrImg_3" descr="icon3"/>
        <xdr:cNvPicPr/>
      </xdr:nvPicPr>
      <xdr:blipFill>
        <a:blip r:embed="rId3"/>
        <a:stretch/>
      </xdr:blipFill>
      <xdr:spPr>
        <a:xfrm>
          <a:off x="284760" y="201888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12</xdr:row>
      <xdr:rowOff>114480</xdr:rowOff>
    </xdr:from>
    <xdr:to>
      <xdr:col>1</xdr:col>
      <xdr:colOff>428040</xdr:colOff>
      <xdr:row>13</xdr:row>
      <xdr:rowOff>28440</xdr:rowOff>
    </xdr:to>
    <xdr:pic>
      <xdr:nvPicPr>
        <xdr:cNvPr id="11" name="InstrImg_4" descr="icon4"/>
        <xdr:cNvPicPr/>
      </xdr:nvPicPr>
      <xdr:blipFill>
        <a:blip r:embed="rId4"/>
        <a:stretch/>
      </xdr:blipFill>
      <xdr:spPr>
        <a:xfrm>
          <a:off x="284760" y="2495520"/>
          <a:ext cx="380520" cy="399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47520</xdr:colOff>
      <xdr:row>13</xdr:row>
      <xdr:rowOff>95400</xdr:rowOff>
    </xdr:from>
    <xdr:to>
      <xdr:col>1</xdr:col>
      <xdr:colOff>428040</xdr:colOff>
      <xdr:row>15</xdr:row>
      <xdr:rowOff>95040</xdr:rowOff>
    </xdr:to>
    <xdr:pic>
      <xdr:nvPicPr>
        <xdr:cNvPr id="12" name="InstrImg_5" descr="icon5"/>
        <xdr:cNvPicPr/>
      </xdr:nvPicPr>
      <xdr:blipFill>
        <a:blip r:embed="rId5"/>
        <a:stretch/>
      </xdr:blipFill>
      <xdr:spPr>
        <a:xfrm>
          <a:off x="284760" y="2962080"/>
          <a:ext cx="380520" cy="38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66600</xdr:colOff>
      <xdr:row>16</xdr:row>
      <xdr:rowOff>0</xdr:rowOff>
    </xdr:from>
    <xdr:to>
      <xdr:col>1</xdr:col>
      <xdr:colOff>447120</xdr:colOff>
      <xdr:row>17</xdr:row>
      <xdr:rowOff>190080</xdr:rowOff>
    </xdr:to>
    <xdr:pic>
      <xdr:nvPicPr>
        <xdr:cNvPr id="13" name="InstrImg_6" descr="icon6"/>
        <xdr:cNvPicPr/>
      </xdr:nvPicPr>
      <xdr:blipFill>
        <a:blip r:embed="rId6"/>
        <a:stretch/>
      </xdr:blipFill>
      <xdr:spPr>
        <a:xfrm>
          <a:off x="303840" y="3438360"/>
          <a:ext cx="380520" cy="38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76320</xdr:colOff>
      <xdr:row>18</xdr:row>
      <xdr:rowOff>95400</xdr:rowOff>
    </xdr:from>
    <xdr:to>
      <xdr:col>1</xdr:col>
      <xdr:colOff>456840</xdr:colOff>
      <xdr:row>18</xdr:row>
      <xdr:rowOff>456840</xdr:rowOff>
    </xdr:to>
    <xdr:pic>
      <xdr:nvPicPr>
        <xdr:cNvPr id="14" name="InstrImg_7" descr="icon7"/>
        <xdr:cNvPicPr/>
      </xdr:nvPicPr>
      <xdr:blipFill>
        <a:blip r:embed="rId7"/>
        <a:stretch/>
      </xdr:blipFill>
      <xdr:spPr>
        <a:xfrm>
          <a:off x="313560" y="3914640"/>
          <a:ext cx="380520" cy="361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19080</xdr:colOff>
      <xdr:row>18</xdr:row>
      <xdr:rowOff>514440</xdr:rowOff>
    </xdr:from>
    <xdr:to>
      <xdr:col>1</xdr:col>
      <xdr:colOff>447480</xdr:colOff>
      <xdr:row>113</xdr:row>
      <xdr:rowOff>18720</xdr:rowOff>
    </xdr:to>
    <xdr:pic>
      <xdr:nvPicPr>
        <xdr:cNvPr id="15" name="InstrImg_8" descr="icon8.png"/>
        <xdr:cNvPicPr/>
      </xdr:nvPicPr>
      <xdr:blipFill>
        <a:blip r:embed="rId8"/>
        <a:stretch/>
      </xdr:blipFill>
      <xdr:spPr>
        <a:xfrm>
          <a:off x="256320" y="4333680"/>
          <a:ext cx="428400" cy="447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215640</xdr:colOff>
      <xdr:row>2</xdr:row>
      <xdr:rowOff>9360</xdr:rowOff>
    </xdr:from>
    <xdr:to>
      <xdr:col>2</xdr:col>
      <xdr:colOff>1302840</xdr:colOff>
      <xdr:row>2</xdr:row>
      <xdr:rowOff>223560</xdr:rowOff>
    </xdr:to>
    <xdr:sp>
      <xdr:nvSpPr>
        <xdr:cNvPr id="16" name="CustomShape 1"/>
        <xdr:cNvSpPr/>
      </xdr:nvSpPr>
      <xdr:spPr>
        <a:xfrm>
          <a:off x="1083600" y="256680"/>
          <a:ext cx="1087200" cy="214200"/>
        </a:xfrm>
        <a:prstGeom prst="rect">
          <a:avLst/>
        </a:prstGeom>
        <a:solidFill>
          <a:srgbClr val="b3ffd9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360000" rIns="3600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Актуальна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190440</xdr:colOff>
      <xdr:row>1</xdr:row>
      <xdr:rowOff>114480</xdr:rowOff>
    </xdr:from>
    <xdr:to>
      <xdr:col>2</xdr:col>
      <xdr:colOff>475920</xdr:colOff>
      <xdr:row>4</xdr:row>
      <xdr:rowOff>18720</xdr:rowOff>
    </xdr:to>
    <xdr:pic>
      <xdr:nvPicPr>
        <xdr:cNvPr id="17" name="cmdAct_2" descr="icon15.png"/>
        <xdr:cNvPicPr/>
      </xdr:nvPicPr>
      <xdr:blipFill>
        <a:blip r:embed="rId9"/>
        <a:stretch/>
      </xdr:blipFill>
      <xdr:spPr>
        <a:xfrm>
          <a:off x="1058400" y="152280"/>
          <a:ext cx="285480" cy="380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215280</xdr:colOff>
      <xdr:row>2</xdr:row>
      <xdr:rowOff>9360</xdr:rowOff>
    </xdr:from>
    <xdr:to>
      <xdr:col>4</xdr:col>
      <xdr:colOff>83160</xdr:colOff>
      <xdr:row>2</xdr:row>
      <xdr:rowOff>218520</xdr:rowOff>
    </xdr:to>
    <xdr:sp>
      <xdr:nvSpPr>
        <xdr:cNvPr id="18" name="CustomShape 1" hidden="1"/>
        <xdr:cNvSpPr/>
      </xdr:nvSpPr>
      <xdr:spPr>
        <a:xfrm>
          <a:off x="1083240" y="256680"/>
          <a:ext cx="1789920" cy="209160"/>
        </a:xfrm>
        <a:prstGeom prst="rect">
          <a:avLst/>
        </a:prstGeom>
        <a:solidFill>
          <a:srgbClr val="ff5050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ffffff"/>
              </a:solidFill>
              <a:latin typeface="Tahoma"/>
              <a:ea typeface="Tahoma"/>
            </a:rPr>
            <a:t>Требуется обновление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228600</xdr:colOff>
      <xdr:row>1</xdr:row>
      <xdr:rowOff>200160</xdr:rowOff>
    </xdr:from>
    <xdr:to>
      <xdr:col>2</xdr:col>
      <xdr:colOff>475920</xdr:colOff>
      <xdr:row>3</xdr:row>
      <xdr:rowOff>9360</xdr:rowOff>
    </xdr:to>
    <xdr:pic>
      <xdr:nvPicPr>
        <xdr:cNvPr id="19" name="cmdNoAct_2" descr="icon16.png"/>
        <xdr:cNvPicPr/>
      </xdr:nvPicPr>
      <xdr:blipFill>
        <a:blip r:embed="rId10"/>
        <a:stretch/>
      </xdr:blipFill>
      <xdr:spPr>
        <a:xfrm>
          <a:off x="1096560" y="237960"/>
          <a:ext cx="24732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216720</xdr:colOff>
      <xdr:row>2</xdr:row>
      <xdr:rowOff>3600</xdr:rowOff>
    </xdr:from>
    <xdr:to>
      <xdr:col>4</xdr:col>
      <xdr:colOff>135720</xdr:colOff>
      <xdr:row>2</xdr:row>
      <xdr:rowOff>219240</xdr:rowOff>
    </xdr:to>
    <xdr:sp>
      <xdr:nvSpPr>
        <xdr:cNvPr id="20" name="CustomShape 1" hidden="1"/>
        <xdr:cNvSpPr/>
      </xdr:nvSpPr>
      <xdr:spPr>
        <a:xfrm>
          <a:off x="1084680" y="250920"/>
          <a:ext cx="1841040" cy="215640"/>
        </a:xfrm>
        <a:prstGeom prst="rect">
          <a:avLst/>
        </a:prstGeom>
        <a:solidFill>
          <a:srgbClr val="ffcc66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288000" rIns="0" tIns="36000" bIns="36000" anchor="ctr">
          <a:noAutofit/>
        </a:bodyPr>
        <a:p>
          <a:pPr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Ошибка подключения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203760</xdr:colOff>
      <xdr:row>1</xdr:row>
      <xdr:rowOff>136800</xdr:rowOff>
    </xdr:from>
    <xdr:to>
      <xdr:col>2</xdr:col>
      <xdr:colOff>450000</xdr:colOff>
      <xdr:row>4</xdr:row>
      <xdr:rowOff>34200</xdr:rowOff>
    </xdr:to>
    <xdr:sp>
      <xdr:nvSpPr>
        <xdr:cNvPr id="21" name="CustomShape 1" hidden="1"/>
        <xdr:cNvSpPr/>
      </xdr:nvSpPr>
      <xdr:spPr>
        <a:xfrm>
          <a:off x="1071720" y="174600"/>
          <a:ext cx="246240" cy="373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ru-RU" sz="1800" spc="-1" strike="noStrike">
              <a:solidFill>
                <a:srgbClr val="ffffff"/>
              </a:solidFill>
              <a:latin typeface="Calibri"/>
            </a:rPr>
            <a:t>!</a:t>
          </a:r>
          <a:endParaRPr b="0" lang="ru-RU" sz="1800" spc="-1" strike="noStrike">
            <a:latin typeface="Times New Roman"/>
          </a:endParaRPr>
        </a:p>
      </xdr:txBody>
    </xdr:sp>
    <xdr:clientData/>
  </xdr:twoCellAnchor>
  <xdr:twoCellAnchor editAs="twoCell">
    <xdr:from>
      <xdr:col>18</xdr:col>
      <xdr:colOff>219240</xdr:colOff>
      <xdr:row>1</xdr:row>
      <xdr:rowOff>85680</xdr:rowOff>
    </xdr:from>
    <xdr:to>
      <xdr:col>24</xdr:col>
      <xdr:colOff>279000</xdr:colOff>
      <xdr:row>2</xdr:row>
      <xdr:rowOff>161640</xdr:rowOff>
    </xdr:to>
    <xdr:sp>
      <xdr:nvSpPr>
        <xdr:cNvPr id="22" name="CustomShape 1" hidden="1"/>
        <xdr:cNvSpPr/>
      </xdr:nvSpPr>
      <xdr:spPr>
        <a:xfrm>
          <a:off x="7508880" y="123480"/>
          <a:ext cx="1983960" cy="285480"/>
        </a:xfrm>
        <a:prstGeom prst="roundRect">
          <a:avLst>
            <a:gd name="adj" fmla="val 0"/>
          </a:avLst>
        </a:prstGeom>
        <a:solidFill>
          <a:srgbClr val="dddddd"/>
        </a:solidFill>
        <a:ln w="324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Приступить к заполнению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4</xdr:col>
      <xdr:colOff>237600</xdr:colOff>
      <xdr:row>1</xdr:row>
      <xdr:rowOff>247320</xdr:rowOff>
    </xdr:to>
    <xdr:pic>
      <xdr:nvPicPr>
        <xdr:cNvPr id="57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268200</xdr:colOff>
      <xdr:row>1</xdr:row>
      <xdr:rowOff>247320</xdr:rowOff>
    </xdr:to>
    <xdr:pic>
      <xdr:nvPicPr>
        <xdr:cNvPr id="58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28440</xdr:colOff>
      <xdr:row>3</xdr:row>
      <xdr:rowOff>9360</xdr:rowOff>
    </xdr:from>
    <xdr:to>
      <xdr:col>9</xdr:col>
      <xdr:colOff>218520</xdr:colOff>
      <xdr:row>4</xdr:row>
      <xdr:rowOff>161280</xdr:rowOff>
    </xdr:to>
    <xdr:sp>
      <xdr:nvSpPr>
        <xdr:cNvPr id="59" name="CustomShape 1" hidden="1"/>
        <xdr:cNvSpPr/>
      </xdr:nvSpPr>
      <xdr:spPr>
        <a:xfrm>
          <a:off x="29700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79560</xdr:colOff>
      <xdr:row>4</xdr:row>
      <xdr:rowOff>25200</xdr:rowOff>
    </xdr:from>
    <xdr:to>
      <xdr:col>9</xdr:col>
      <xdr:colOff>167760</xdr:colOff>
      <xdr:row>4</xdr:row>
      <xdr:rowOff>122040</xdr:rowOff>
    </xdr:to>
    <xdr:pic>
      <xdr:nvPicPr>
        <xdr:cNvPr id="60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34812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237600</xdr:colOff>
      <xdr:row>4</xdr:row>
      <xdr:rowOff>247320</xdr:rowOff>
    </xdr:to>
    <xdr:pic>
      <xdr:nvPicPr>
        <xdr:cNvPr id="61" name="FREEZE_PANES" descr="update_org.png"/>
        <xdr:cNvPicPr/>
      </xdr:nvPicPr>
      <xdr:blipFill>
        <a:blip r:embed="rId2"/>
        <a:stretch/>
      </xdr:blipFill>
      <xdr:spPr>
        <a:xfrm>
          <a:off x="53712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268200</xdr:colOff>
      <xdr:row>4</xdr:row>
      <xdr:rowOff>247320</xdr:rowOff>
    </xdr:to>
    <xdr:pic>
      <xdr:nvPicPr>
        <xdr:cNvPr id="62" name="UNFREEZE_PANES" descr="update_org.png"/>
        <xdr:cNvPicPr/>
      </xdr:nvPicPr>
      <xdr:blipFill>
        <a:blip r:embed="rId3"/>
        <a:stretch/>
      </xdr:blipFill>
      <xdr:spPr>
        <a:xfrm>
          <a:off x="53712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4</xdr:col>
      <xdr:colOff>237600</xdr:colOff>
      <xdr:row>1</xdr:row>
      <xdr:rowOff>247320</xdr:rowOff>
    </xdr:to>
    <xdr:pic>
      <xdr:nvPicPr>
        <xdr:cNvPr id="63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268200</xdr:colOff>
      <xdr:row>1</xdr:row>
      <xdr:rowOff>247320</xdr:rowOff>
    </xdr:to>
    <xdr:pic>
      <xdr:nvPicPr>
        <xdr:cNvPr id="64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56</xdr:col>
      <xdr:colOff>38160</xdr:colOff>
      <xdr:row>22</xdr:row>
      <xdr:rowOff>0</xdr:rowOff>
    </xdr:from>
    <xdr:to>
      <xdr:col>56</xdr:col>
      <xdr:colOff>228240</xdr:colOff>
      <xdr:row>22</xdr:row>
      <xdr:rowOff>190080</xdr:rowOff>
    </xdr:to>
    <xdr:sp>
      <xdr:nvSpPr>
        <xdr:cNvPr id="65" name="CustomShape 1" hidden="1"/>
        <xdr:cNvSpPr/>
      </xdr:nvSpPr>
      <xdr:spPr>
        <a:xfrm>
          <a:off x="29073960" y="41457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56</xdr:col>
      <xdr:colOff>88920</xdr:colOff>
      <xdr:row>22</xdr:row>
      <xdr:rowOff>53640</xdr:rowOff>
    </xdr:from>
    <xdr:to>
      <xdr:col>56</xdr:col>
      <xdr:colOff>177120</xdr:colOff>
      <xdr:row>22</xdr:row>
      <xdr:rowOff>150840</xdr:rowOff>
    </xdr:to>
    <xdr:pic>
      <xdr:nvPicPr>
        <xdr:cNvPr id="66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29124720" y="419940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237600</xdr:colOff>
      <xdr:row>4</xdr:row>
      <xdr:rowOff>247320</xdr:rowOff>
    </xdr:to>
    <xdr:pic>
      <xdr:nvPicPr>
        <xdr:cNvPr id="67" name="FREEZE_PANES" descr="update_org.png"/>
        <xdr:cNvPicPr/>
      </xdr:nvPicPr>
      <xdr:blipFill>
        <a:blip r:embed="rId2"/>
        <a:stretch/>
      </xdr:blipFill>
      <xdr:spPr>
        <a:xfrm>
          <a:off x="53712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268200</xdr:colOff>
      <xdr:row>4</xdr:row>
      <xdr:rowOff>247320</xdr:rowOff>
    </xdr:to>
    <xdr:pic>
      <xdr:nvPicPr>
        <xdr:cNvPr id="68" name="UNFREEZE_PANES" descr="update_org.png"/>
        <xdr:cNvPicPr/>
      </xdr:nvPicPr>
      <xdr:blipFill>
        <a:blip r:embed="rId3"/>
        <a:stretch/>
      </xdr:blipFill>
      <xdr:spPr>
        <a:xfrm>
          <a:off x="53712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56</xdr:col>
      <xdr:colOff>0</xdr:colOff>
      <xdr:row>3</xdr:row>
      <xdr:rowOff>9360</xdr:rowOff>
    </xdr:from>
    <xdr:to>
      <xdr:col>56</xdr:col>
      <xdr:colOff>190080</xdr:colOff>
      <xdr:row>4</xdr:row>
      <xdr:rowOff>161280</xdr:rowOff>
    </xdr:to>
    <xdr:sp>
      <xdr:nvSpPr>
        <xdr:cNvPr id="69" name="CustomShape 1" hidden="1"/>
        <xdr:cNvSpPr/>
      </xdr:nvSpPr>
      <xdr:spPr>
        <a:xfrm>
          <a:off x="2903580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56</xdr:col>
      <xdr:colOff>51120</xdr:colOff>
      <xdr:row>4</xdr:row>
      <xdr:rowOff>25200</xdr:rowOff>
    </xdr:from>
    <xdr:to>
      <xdr:col>56</xdr:col>
      <xdr:colOff>139320</xdr:colOff>
      <xdr:row>4</xdr:row>
      <xdr:rowOff>122040</xdr:rowOff>
    </xdr:to>
    <xdr:pic>
      <xdr:nvPicPr>
        <xdr:cNvPr id="70" name="shCalendar_1" descr="CalendarSmall.bmp"/>
        <xdr:cNvPicPr/>
      </xdr:nvPicPr>
      <xdr:blipFill>
        <a:blip r:embed="rId4">
          <a:grayscl/>
        </a:blip>
        <a:stretch/>
      </xdr:blipFill>
      <xdr:spPr>
        <a:xfrm>
          <a:off x="2908692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25</xdr:col>
      <xdr:colOff>38160</xdr:colOff>
      <xdr:row>22</xdr:row>
      <xdr:rowOff>0</xdr:rowOff>
    </xdr:from>
    <xdr:to>
      <xdr:col>25</xdr:col>
      <xdr:colOff>228240</xdr:colOff>
      <xdr:row>22</xdr:row>
      <xdr:rowOff>190080</xdr:rowOff>
    </xdr:to>
    <xdr:sp>
      <xdr:nvSpPr>
        <xdr:cNvPr id="71" name="CustomShape 1" hidden="1"/>
        <xdr:cNvSpPr/>
      </xdr:nvSpPr>
      <xdr:spPr>
        <a:xfrm>
          <a:off x="11625480" y="41457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25</xdr:col>
      <xdr:colOff>88920</xdr:colOff>
      <xdr:row>22</xdr:row>
      <xdr:rowOff>53280</xdr:rowOff>
    </xdr:from>
    <xdr:to>
      <xdr:col>25</xdr:col>
      <xdr:colOff>177120</xdr:colOff>
      <xdr:row>22</xdr:row>
      <xdr:rowOff>150480</xdr:rowOff>
    </xdr:to>
    <xdr:pic>
      <xdr:nvPicPr>
        <xdr:cNvPr id="72" name="shCalendar_1" descr="CalendarSmall.bmp"/>
        <xdr:cNvPicPr/>
      </xdr:nvPicPr>
      <xdr:blipFill>
        <a:blip r:embed="rId5">
          <a:grayscl/>
        </a:blip>
        <a:stretch/>
      </xdr:blipFill>
      <xdr:spPr>
        <a:xfrm>
          <a:off x="11676240" y="419904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25</xdr:col>
      <xdr:colOff>38160</xdr:colOff>
      <xdr:row>22</xdr:row>
      <xdr:rowOff>0</xdr:rowOff>
    </xdr:from>
    <xdr:to>
      <xdr:col>25</xdr:col>
      <xdr:colOff>228240</xdr:colOff>
      <xdr:row>22</xdr:row>
      <xdr:rowOff>190080</xdr:rowOff>
    </xdr:to>
    <xdr:sp>
      <xdr:nvSpPr>
        <xdr:cNvPr id="73" name="CustomShape 1" hidden="1"/>
        <xdr:cNvSpPr/>
      </xdr:nvSpPr>
      <xdr:spPr>
        <a:xfrm>
          <a:off x="11625480" y="41457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25</xdr:col>
      <xdr:colOff>88920</xdr:colOff>
      <xdr:row>22</xdr:row>
      <xdr:rowOff>53280</xdr:rowOff>
    </xdr:from>
    <xdr:to>
      <xdr:col>25</xdr:col>
      <xdr:colOff>177120</xdr:colOff>
      <xdr:row>22</xdr:row>
      <xdr:rowOff>150480</xdr:rowOff>
    </xdr:to>
    <xdr:pic>
      <xdr:nvPicPr>
        <xdr:cNvPr id="74" name="shCalendar_1" descr="CalendarSmall.bmp"/>
        <xdr:cNvPicPr/>
      </xdr:nvPicPr>
      <xdr:blipFill>
        <a:blip r:embed="rId6">
          <a:grayscl/>
        </a:blip>
        <a:stretch/>
      </xdr:blipFill>
      <xdr:spPr>
        <a:xfrm>
          <a:off x="11676240" y="419904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32</xdr:col>
      <xdr:colOff>38160</xdr:colOff>
      <xdr:row>22</xdr:row>
      <xdr:rowOff>0</xdr:rowOff>
    </xdr:from>
    <xdr:to>
      <xdr:col>32</xdr:col>
      <xdr:colOff>228240</xdr:colOff>
      <xdr:row>22</xdr:row>
      <xdr:rowOff>190080</xdr:rowOff>
    </xdr:to>
    <xdr:sp>
      <xdr:nvSpPr>
        <xdr:cNvPr id="75" name="CustomShape 1" hidden="1"/>
        <xdr:cNvSpPr/>
      </xdr:nvSpPr>
      <xdr:spPr>
        <a:xfrm>
          <a:off x="15708600" y="41457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32</xdr:col>
      <xdr:colOff>88920</xdr:colOff>
      <xdr:row>22</xdr:row>
      <xdr:rowOff>53280</xdr:rowOff>
    </xdr:from>
    <xdr:to>
      <xdr:col>32</xdr:col>
      <xdr:colOff>177120</xdr:colOff>
      <xdr:row>22</xdr:row>
      <xdr:rowOff>150480</xdr:rowOff>
    </xdr:to>
    <xdr:pic>
      <xdr:nvPicPr>
        <xdr:cNvPr id="76" name="shCalendar_1" descr="CalendarSmall.bmp"/>
        <xdr:cNvPicPr/>
      </xdr:nvPicPr>
      <xdr:blipFill>
        <a:blip r:embed="rId7">
          <a:grayscl/>
        </a:blip>
        <a:stretch/>
      </xdr:blipFill>
      <xdr:spPr>
        <a:xfrm>
          <a:off x="15759360" y="419904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absolute">
    <xdr:from>
      <xdr:col>32</xdr:col>
      <xdr:colOff>38160</xdr:colOff>
      <xdr:row>22</xdr:row>
      <xdr:rowOff>0</xdr:rowOff>
    </xdr:from>
    <xdr:to>
      <xdr:col>32</xdr:col>
      <xdr:colOff>228240</xdr:colOff>
      <xdr:row>22</xdr:row>
      <xdr:rowOff>190080</xdr:rowOff>
    </xdr:to>
    <xdr:sp>
      <xdr:nvSpPr>
        <xdr:cNvPr id="77" name="CustomShape 1" hidden="1"/>
        <xdr:cNvSpPr/>
      </xdr:nvSpPr>
      <xdr:spPr>
        <a:xfrm>
          <a:off x="15708600" y="414576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32</xdr:col>
      <xdr:colOff>88920</xdr:colOff>
      <xdr:row>22</xdr:row>
      <xdr:rowOff>53280</xdr:rowOff>
    </xdr:from>
    <xdr:to>
      <xdr:col>32</xdr:col>
      <xdr:colOff>177120</xdr:colOff>
      <xdr:row>22</xdr:row>
      <xdr:rowOff>150480</xdr:rowOff>
    </xdr:to>
    <xdr:pic>
      <xdr:nvPicPr>
        <xdr:cNvPr id="78" name="shCalendar_1" descr="CalendarSmall.bmp"/>
        <xdr:cNvPicPr/>
      </xdr:nvPicPr>
      <xdr:blipFill>
        <a:blip r:embed="rId8">
          <a:grayscl/>
        </a:blip>
        <a:stretch/>
      </xdr:blipFill>
      <xdr:spPr>
        <a:xfrm>
          <a:off x="15759360" y="419904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4</xdr:col>
      <xdr:colOff>237600</xdr:colOff>
      <xdr:row>1</xdr:row>
      <xdr:rowOff>247320</xdr:rowOff>
    </xdr:to>
    <xdr:pic>
      <xdr:nvPicPr>
        <xdr:cNvPr id="79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268200</xdr:colOff>
      <xdr:row>1</xdr:row>
      <xdr:rowOff>247320</xdr:rowOff>
    </xdr:to>
    <xdr:pic>
      <xdr:nvPicPr>
        <xdr:cNvPr id="80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37</xdr:col>
      <xdr:colOff>0</xdr:colOff>
      <xdr:row>3</xdr:row>
      <xdr:rowOff>9360</xdr:rowOff>
    </xdr:from>
    <xdr:to>
      <xdr:col>37</xdr:col>
      <xdr:colOff>190080</xdr:colOff>
      <xdr:row>4</xdr:row>
      <xdr:rowOff>161280</xdr:rowOff>
    </xdr:to>
    <xdr:sp>
      <xdr:nvSpPr>
        <xdr:cNvPr id="81" name="CustomShape 1" hidden="1"/>
        <xdr:cNvSpPr/>
      </xdr:nvSpPr>
      <xdr:spPr>
        <a:xfrm>
          <a:off x="2014524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37</xdr:col>
      <xdr:colOff>51120</xdr:colOff>
      <xdr:row>4</xdr:row>
      <xdr:rowOff>25200</xdr:rowOff>
    </xdr:from>
    <xdr:to>
      <xdr:col>37</xdr:col>
      <xdr:colOff>139320</xdr:colOff>
      <xdr:row>4</xdr:row>
      <xdr:rowOff>122040</xdr:rowOff>
    </xdr:to>
    <xdr:pic>
      <xdr:nvPicPr>
        <xdr:cNvPr id="82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2019636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237600</xdr:colOff>
      <xdr:row>4</xdr:row>
      <xdr:rowOff>247320</xdr:rowOff>
    </xdr:to>
    <xdr:pic>
      <xdr:nvPicPr>
        <xdr:cNvPr id="83" name="FREEZE_PANES" descr="update_org.png"/>
        <xdr:cNvPicPr/>
      </xdr:nvPicPr>
      <xdr:blipFill>
        <a:blip r:embed="rId2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268200</xdr:colOff>
      <xdr:row>4</xdr:row>
      <xdr:rowOff>247320</xdr:rowOff>
    </xdr:to>
    <xdr:pic>
      <xdr:nvPicPr>
        <xdr:cNvPr id="84" name="UNFREEZE_PANES" descr="update_org.png"/>
        <xdr:cNvPicPr/>
      </xdr:nvPicPr>
      <xdr:blipFill>
        <a:blip r:embed="rId3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4</xdr:col>
      <xdr:colOff>237600</xdr:colOff>
      <xdr:row>1</xdr:row>
      <xdr:rowOff>247320</xdr:rowOff>
    </xdr:to>
    <xdr:pic>
      <xdr:nvPicPr>
        <xdr:cNvPr id="85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268200</xdr:colOff>
      <xdr:row>1</xdr:row>
      <xdr:rowOff>247320</xdr:rowOff>
    </xdr:to>
    <xdr:pic>
      <xdr:nvPicPr>
        <xdr:cNvPr id="86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33</xdr:col>
      <xdr:colOff>38160</xdr:colOff>
      <xdr:row>21</xdr:row>
      <xdr:rowOff>0</xdr:rowOff>
    </xdr:from>
    <xdr:to>
      <xdr:col>33</xdr:col>
      <xdr:colOff>228240</xdr:colOff>
      <xdr:row>21</xdr:row>
      <xdr:rowOff>190080</xdr:rowOff>
    </xdr:to>
    <xdr:sp>
      <xdr:nvSpPr>
        <xdr:cNvPr id="87" name="CustomShape 1" hidden="1"/>
        <xdr:cNvSpPr/>
      </xdr:nvSpPr>
      <xdr:spPr>
        <a:xfrm>
          <a:off x="18798480" y="373608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33</xdr:col>
      <xdr:colOff>88920</xdr:colOff>
      <xdr:row>21</xdr:row>
      <xdr:rowOff>53640</xdr:rowOff>
    </xdr:from>
    <xdr:to>
      <xdr:col>33</xdr:col>
      <xdr:colOff>177120</xdr:colOff>
      <xdr:row>21</xdr:row>
      <xdr:rowOff>150840</xdr:rowOff>
    </xdr:to>
    <xdr:pic>
      <xdr:nvPicPr>
        <xdr:cNvPr id="88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18849240" y="378972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237600</xdr:colOff>
      <xdr:row>4</xdr:row>
      <xdr:rowOff>247320</xdr:rowOff>
    </xdr:to>
    <xdr:pic>
      <xdr:nvPicPr>
        <xdr:cNvPr id="89" name="FREEZE_PANES" descr="update_org.png"/>
        <xdr:cNvPicPr/>
      </xdr:nvPicPr>
      <xdr:blipFill>
        <a:blip r:embed="rId2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268200</xdr:colOff>
      <xdr:row>4</xdr:row>
      <xdr:rowOff>247320</xdr:rowOff>
    </xdr:to>
    <xdr:pic>
      <xdr:nvPicPr>
        <xdr:cNvPr id="90" name="UNFREEZE_PANES" descr="update_org.png"/>
        <xdr:cNvPicPr/>
      </xdr:nvPicPr>
      <xdr:blipFill>
        <a:blip r:embed="rId3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4</xdr:col>
      <xdr:colOff>237600</xdr:colOff>
      <xdr:row>1</xdr:row>
      <xdr:rowOff>247320</xdr:rowOff>
    </xdr:to>
    <xdr:pic>
      <xdr:nvPicPr>
        <xdr:cNvPr id="91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268200</xdr:colOff>
      <xdr:row>1</xdr:row>
      <xdr:rowOff>247320</xdr:rowOff>
    </xdr:to>
    <xdr:pic>
      <xdr:nvPicPr>
        <xdr:cNvPr id="92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4</xdr:row>
      <xdr:rowOff>0</xdr:rowOff>
    </xdr:from>
    <xdr:to>
      <xdr:col>2</xdr:col>
      <xdr:colOff>237600</xdr:colOff>
      <xdr:row>4</xdr:row>
      <xdr:rowOff>247320</xdr:rowOff>
    </xdr:to>
    <xdr:pic>
      <xdr:nvPicPr>
        <xdr:cNvPr id="93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268200</xdr:colOff>
      <xdr:row>4</xdr:row>
      <xdr:rowOff>247320</xdr:rowOff>
    </xdr:to>
    <xdr:pic>
      <xdr:nvPicPr>
        <xdr:cNvPr id="94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68760</xdr:colOff>
      <xdr:row>0</xdr:row>
      <xdr:rowOff>47520</xdr:rowOff>
    </xdr:from>
    <xdr:to>
      <xdr:col>6</xdr:col>
      <xdr:colOff>80280</xdr:colOff>
      <xdr:row>0</xdr:row>
      <xdr:rowOff>300960</xdr:rowOff>
    </xdr:to>
    <xdr:sp>
      <xdr:nvSpPr>
        <xdr:cNvPr id="23" name="CustomShape 1"/>
        <xdr:cNvSpPr/>
      </xdr:nvSpPr>
      <xdr:spPr>
        <a:xfrm>
          <a:off x="10353600" y="47520"/>
          <a:ext cx="1994760" cy="253440"/>
        </a:xfrm>
        <a:prstGeom prst="roundRect">
          <a:avLst>
            <a:gd name="adj" fmla="val 0"/>
          </a:avLst>
        </a:prstGeom>
        <a:solidFill>
          <a:srgbClr val="dddddd"/>
        </a:solidFill>
        <a:ln w="3240">
          <a:solidFill>
            <a:srgbClr val="c0c0c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900" spc="-1" strike="noStrike">
              <a:solidFill>
                <a:srgbClr val="000000"/>
              </a:solidFill>
              <a:latin typeface="Tahoma"/>
              <a:ea typeface="Tahoma"/>
            </a:rPr>
            <a:t>Очистить лог</a:t>
          </a:r>
          <a:endParaRPr b="0" lang="ru-RU" sz="900" spc="-1" strike="noStrike">
            <a:latin typeface="Times New Roman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4</xdr:row>
      <xdr:rowOff>0</xdr:rowOff>
    </xdr:from>
    <xdr:to>
      <xdr:col>2</xdr:col>
      <xdr:colOff>237600</xdr:colOff>
      <xdr:row>4</xdr:row>
      <xdr:rowOff>247320</xdr:rowOff>
    </xdr:to>
    <xdr:pic>
      <xdr:nvPicPr>
        <xdr:cNvPr id="95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268200</xdr:colOff>
      <xdr:row>4</xdr:row>
      <xdr:rowOff>247320</xdr:rowOff>
    </xdr:to>
    <xdr:pic>
      <xdr:nvPicPr>
        <xdr:cNvPr id="96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38160</xdr:colOff>
      <xdr:row>3</xdr:row>
      <xdr:rowOff>9360</xdr:rowOff>
    </xdr:from>
    <xdr:to>
      <xdr:col>7</xdr:col>
      <xdr:colOff>228240</xdr:colOff>
      <xdr:row>4</xdr:row>
      <xdr:rowOff>161280</xdr:rowOff>
    </xdr:to>
    <xdr:sp>
      <xdr:nvSpPr>
        <xdr:cNvPr id="97" name="CustomShape 1" hidden="1"/>
        <xdr:cNvSpPr/>
      </xdr:nvSpPr>
      <xdr:spPr>
        <a:xfrm>
          <a:off x="793476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88920</xdr:colOff>
      <xdr:row>4</xdr:row>
      <xdr:rowOff>25200</xdr:rowOff>
    </xdr:from>
    <xdr:to>
      <xdr:col>7</xdr:col>
      <xdr:colOff>177120</xdr:colOff>
      <xdr:row>4</xdr:row>
      <xdr:rowOff>122040</xdr:rowOff>
    </xdr:to>
    <xdr:pic>
      <xdr:nvPicPr>
        <xdr:cNvPr id="98" name="shCalendar_1" descr="CalendarSmall.bmp"/>
        <xdr:cNvPicPr/>
      </xdr:nvPicPr>
      <xdr:blipFill>
        <a:blip r:embed="rId3">
          <a:grayscl/>
        </a:blip>
        <a:stretch/>
      </xdr:blipFill>
      <xdr:spPr>
        <a:xfrm>
          <a:off x="798552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38160</xdr:colOff>
      <xdr:row>3</xdr:row>
      <xdr:rowOff>9360</xdr:rowOff>
    </xdr:from>
    <xdr:to>
      <xdr:col>9</xdr:col>
      <xdr:colOff>228240</xdr:colOff>
      <xdr:row>4</xdr:row>
      <xdr:rowOff>161280</xdr:rowOff>
    </xdr:to>
    <xdr:sp>
      <xdr:nvSpPr>
        <xdr:cNvPr id="99" name="CustomShape 1" hidden="1"/>
        <xdr:cNvSpPr/>
      </xdr:nvSpPr>
      <xdr:spPr>
        <a:xfrm>
          <a:off x="76762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9</xdr:col>
      <xdr:colOff>88920</xdr:colOff>
      <xdr:row>4</xdr:row>
      <xdr:rowOff>25200</xdr:rowOff>
    </xdr:from>
    <xdr:to>
      <xdr:col>9</xdr:col>
      <xdr:colOff>177120</xdr:colOff>
      <xdr:row>4</xdr:row>
      <xdr:rowOff>122040</xdr:rowOff>
    </xdr:to>
    <xdr:pic>
      <xdr:nvPicPr>
        <xdr:cNvPr id="100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772704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4</xdr:col>
      <xdr:colOff>237600</xdr:colOff>
      <xdr:row>1</xdr:row>
      <xdr:rowOff>247320</xdr:rowOff>
    </xdr:to>
    <xdr:pic>
      <xdr:nvPicPr>
        <xdr:cNvPr id="101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268200</xdr:colOff>
      <xdr:row>1</xdr:row>
      <xdr:rowOff>247320</xdr:rowOff>
    </xdr:to>
    <xdr:pic>
      <xdr:nvPicPr>
        <xdr:cNvPr id="102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40</xdr:col>
      <xdr:colOff>200160</xdr:colOff>
      <xdr:row>0</xdr:row>
      <xdr:rowOff>114480</xdr:rowOff>
    </xdr:from>
    <xdr:to>
      <xdr:col>40</xdr:col>
      <xdr:colOff>390240</xdr:colOff>
      <xdr:row>0</xdr:row>
      <xdr:rowOff>304560</xdr:rowOff>
    </xdr:to>
    <xdr:sp>
      <xdr:nvSpPr>
        <xdr:cNvPr id="103" name="CustomShape 1"/>
        <xdr:cNvSpPr/>
      </xdr:nvSpPr>
      <xdr:spPr>
        <a:xfrm>
          <a:off x="74323440" y="11448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40</xdr:col>
      <xdr:colOff>250920</xdr:colOff>
      <xdr:row>0</xdr:row>
      <xdr:rowOff>167760</xdr:rowOff>
    </xdr:from>
    <xdr:to>
      <xdr:col>40</xdr:col>
      <xdr:colOff>339120</xdr:colOff>
      <xdr:row>0</xdr:row>
      <xdr:rowOff>264960</xdr:rowOff>
    </xdr:to>
    <xdr:pic>
      <xdr:nvPicPr>
        <xdr:cNvPr id="104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74374200" y="16776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38160</xdr:colOff>
      <xdr:row>18</xdr:row>
      <xdr:rowOff>0</xdr:rowOff>
    </xdr:from>
    <xdr:to>
      <xdr:col>6</xdr:col>
      <xdr:colOff>228240</xdr:colOff>
      <xdr:row>18</xdr:row>
      <xdr:rowOff>190080</xdr:rowOff>
    </xdr:to>
    <xdr:sp>
      <xdr:nvSpPr>
        <xdr:cNvPr id="24" name="CustomShape 1" hidden="1"/>
        <xdr:cNvSpPr/>
      </xdr:nvSpPr>
      <xdr:spPr>
        <a:xfrm>
          <a:off x="7831800" y="4047840"/>
          <a:ext cx="190080" cy="19008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88920</xdr:colOff>
      <xdr:row>18</xdr:row>
      <xdr:rowOff>53640</xdr:rowOff>
    </xdr:from>
    <xdr:to>
      <xdr:col>6</xdr:col>
      <xdr:colOff>177120</xdr:colOff>
      <xdr:row>18</xdr:row>
      <xdr:rowOff>150840</xdr:rowOff>
    </xdr:to>
    <xdr:pic>
      <xdr:nvPicPr>
        <xdr:cNvPr id="25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7882560" y="4101480"/>
          <a:ext cx="88200" cy="9720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oneCell">
    <xdr:from>
      <xdr:col>6</xdr:col>
      <xdr:colOff>228600</xdr:colOff>
      <xdr:row>10</xdr:row>
      <xdr:rowOff>28440</xdr:rowOff>
    </xdr:from>
    <xdr:to>
      <xdr:col>7</xdr:col>
      <xdr:colOff>199800</xdr:colOff>
      <xdr:row>10</xdr:row>
      <xdr:rowOff>247320</xdr:rowOff>
    </xdr:to>
    <xdr:pic>
      <xdr:nvPicPr>
        <xdr:cNvPr id="26" name="ExcludeHelp_3" descr="Справка по листу"/>
        <xdr:cNvPicPr/>
      </xdr:nvPicPr>
      <xdr:blipFill>
        <a:blip r:embed="rId2"/>
        <a:stretch/>
      </xdr:blipFill>
      <xdr:spPr>
        <a:xfrm>
          <a:off x="8022240" y="1704600"/>
          <a:ext cx="24012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8</xdr:row>
      <xdr:rowOff>95400</xdr:rowOff>
    </xdr:from>
    <xdr:to>
      <xdr:col>7</xdr:col>
      <xdr:colOff>199800</xdr:colOff>
      <xdr:row>8</xdr:row>
      <xdr:rowOff>314280</xdr:rowOff>
    </xdr:to>
    <xdr:pic>
      <xdr:nvPicPr>
        <xdr:cNvPr id="27" name="ExcludeHelp_6" descr="Справка по листу"/>
        <xdr:cNvPicPr/>
      </xdr:nvPicPr>
      <xdr:blipFill>
        <a:blip r:embed="rId3"/>
        <a:stretch/>
      </xdr:blipFill>
      <xdr:spPr>
        <a:xfrm>
          <a:off x="8022240" y="1352520"/>
          <a:ext cx="24012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13</xdr:row>
      <xdr:rowOff>38160</xdr:rowOff>
    </xdr:from>
    <xdr:to>
      <xdr:col>7</xdr:col>
      <xdr:colOff>199800</xdr:colOff>
      <xdr:row>13</xdr:row>
      <xdr:rowOff>257040</xdr:rowOff>
    </xdr:to>
    <xdr:pic>
      <xdr:nvPicPr>
        <xdr:cNvPr id="28" name="ExcludeHelp_7" descr="Справка по листу"/>
        <xdr:cNvPicPr/>
      </xdr:nvPicPr>
      <xdr:blipFill>
        <a:blip r:embed="rId4"/>
        <a:stretch/>
      </xdr:blipFill>
      <xdr:spPr>
        <a:xfrm>
          <a:off x="8022240" y="2466720"/>
          <a:ext cx="24012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228600</xdr:colOff>
      <xdr:row>27</xdr:row>
      <xdr:rowOff>85680</xdr:rowOff>
    </xdr:from>
    <xdr:to>
      <xdr:col>7</xdr:col>
      <xdr:colOff>199800</xdr:colOff>
      <xdr:row>27</xdr:row>
      <xdr:rowOff>304560</xdr:rowOff>
    </xdr:to>
    <xdr:pic>
      <xdr:nvPicPr>
        <xdr:cNvPr id="29" name="ExcludeHelp_8" descr="Справка по листу"/>
        <xdr:cNvPicPr/>
      </xdr:nvPicPr>
      <xdr:blipFill>
        <a:blip r:embed="rId5"/>
        <a:stretch/>
      </xdr:blipFill>
      <xdr:spPr>
        <a:xfrm>
          <a:off x="8022240" y="7227360"/>
          <a:ext cx="24012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218880</xdr:colOff>
      <xdr:row>4</xdr:row>
      <xdr:rowOff>218880</xdr:rowOff>
    </xdr:to>
    <xdr:pic>
      <xdr:nvPicPr>
        <xdr:cNvPr id="30" name="cmdCreatePrintedForm" descr="Создание печатной формы"/>
        <xdr:cNvPicPr/>
      </xdr:nvPicPr>
      <xdr:blipFill>
        <a:blip r:embed="rId6"/>
        <a:stretch/>
      </xdr:blipFill>
      <xdr:spPr>
        <a:xfrm>
          <a:off x="8062560" y="47592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5</xdr:col>
      <xdr:colOff>0</xdr:colOff>
      <xdr:row>26</xdr:row>
      <xdr:rowOff>76320</xdr:rowOff>
    </xdr:from>
    <xdr:to>
      <xdr:col>5</xdr:col>
      <xdr:colOff>3669120</xdr:colOff>
      <xdr:row>26</xdr:row>
      <xdr:rowOff>369360</xdr:rowOff>
    </xdr:to>
    <xdr:sp>
      <xdr:nvSpPr>
        <xdr:cNvPr id="31" name="CustomShape 1"/>
        <xdr:cNvSpPr/>
      </xdr:nvSpPr>
      <xdr:spPr>
        <a:xfrm>
          <a:off x="4124160" y="6772320"/>
          <a:ext cx="3669120" cy="293040"/>
        </a:xfrm>
        <a:prstGeom prst="roundRect">
          <a:avLst>
            <a:gd name="adj" fmla="val 0"/>
          </a:avLst>
        </a:prstGeom>
        <a:solidFill>
          <a:srgbClr val="dddddd"/>
        </a:solidFill>
        <a:ln cap="sq" w="6480">
          <a:solidFill>
            <a:srgbClr val="96969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Выбор организации</a:t>
          </a:r>
          <a:endParaRPr b="0" lang="ru-RU" sz="10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0</xdr:colOff>
      <xdr:row>8</xdr:row>
      <xdr:rowOff>0</xdr:rowOff>
    </xdr:from>
    <xdr:to>
      <xdr:col>4</xdr:col>
      <xdr:colOff>218880</xdr:colOff>
      <xdr:row>8</xdr:row>
      <xdr:rowOff>218880</xdr:rowOff>
    </xdr:to>
    <xdr:pic>
      <xdr:nvPicPr>
        <xdr:cNvPr id="32" name="ExcludeHelp_1" descr="Справка по листу"/>
        <xdr:cNvPicPr/>
      </xdr:nvPicPr>
      <xdr:blipFill>
        <a:blip r:embed="rId1"/>
        <a:stretch/>
      </xdr:blipFill>
      <xdr:spPr>
        <a:xfrm>
          <a:off x="72324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218880</xdr:colOff>
      <xdr:row>8</xdr:row>
      <xdr:rowOff>218880</xdr:rowOff>
    </xdr:to>
    <xdr:pic>
      <xdr:nvPicPr>
        <xdr:cNvPr id="33" name="ExcludeHelp_2" descr="Справка по листу"/>
        <xdr:cNvPicPr/>
      </xdr:nvPicPr>
      <xdr:blipFill>
        <a:blip r:embed="rId2"/>
        <a:stretch/>
      </xdr:blipFill>
      <xdr:spPr>
        <a:xfrm>
          <a:off x="476496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218880</xdr:colOff>
      <xdr:row>8</xdr:row>
      <xdr:rowOff>218880</xdr:rowOff>
    </xdr:to>
    <xdr:pic>
      <xdr:nvPicPr>
        <xdr:cNvPr id="34" name="ExcludeHelp_2" descr="Справка по листу"/>
        <xdr:cNvPicPr/>
      </xdr:nvPicPr>
      <xdr:blipFill>
        <a:blip r:embed="rId3"/>
        <a:stretch/>
      </xdr:blipFill>
      <xdr:spPr>
        <a:xfrm>
          <a:off x="8444520" y="54288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3</xdr:row>
      <xdr:rowOff>0</xdr:rowOff>
    </xdr:from>
    <xdr:to>
      <xdr:col>2</xdr:col>
      <xdr:colOff>237600</xdr:colOff>
      <xdr:row>3</xdr:row>
      <xdr:rowOff>247320</xdr:rowOff>
    </xdr:to>
    <xdr:pic>
      <xdr:nvPicPr>
        <xdr:cNvPr id="35" name="FREEZE_PANES" descr="update_org.png"/>
        <xdr:cNvPicPr/>
      </xdr:nvPicPr>
      <xdr:blipFill>
        <a:blip r:embed="rId4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3</xdr:row>
      <xdr:rowOff>0</xdr:rowOff>
    </xdr:from>
    <xdr:to>
      <xdr:col>2</xdr:col>
      <xdr:colOff>268200</xdr:colOff>
      <xdr:row>3</xdr:row>
      <xdr:rowOff>247320</xdr:rowOff>
    </xdr:to>
    <xdr:pic>
      <xdr:nvPicPr>
        <xdr:cNvPr id="36" name="UNFREEZE_PANES" descr="update_org.png"/>
        <xdr:cNvPicPr/>
      </xdr:nvPicPr>
      <xdr:blipFill>
        <a:blip r:embed="rId5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10</xdr:col>
      <xdr:colOff>0</xdr:colOff>
      <xdr:row>3</xdr:row>
      <xdr:rowOff>9360</xdr:rowOff>
    </xdr:from>
    <xdr:to>
      <xdr:col>10</xdr:col>
      <xdr:colOff>190080</xdr:colOff>
      <xdr:row>4</xdr:row>
      <xdr:rowOff>161280</xdr:rowOff>
    </xdr:to>
    <xdr:sp>
      <xdr:nvSpPr>
        <xdr:cNvPr id="37" name="CustomShape 1" hidden="1"/>
        <xdr:cNvSpPr/>
      </xdr:nvSpPr>
      <xdr:spPr>
        <a:xfrm>
          <a:off x="1157724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51120</xdr:colOff>
      <xdr:row>4</xdr:row>
      <xdr:rowOff>25200</xdr:rowOff>
    </xdr:from>
    <xdr:to>
      <xdr:col>10</xdr:col>
      <xdr:colOff>139320</xdr:colOff>
      <xdr:row>4</xdr:row>
      <xdr:rowOff>122040</xdr:rowOff>
    </xdr:to>
    <xdr:pic>
      <xdr:nvPicPr>
        <xdr:cNvPr id="38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1162836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218880</xdr:colOff>
      <xdr:row>16</xdr:row>
      <xdr:rowOff>218880</xdr:rowOff>
    </xdr:to>
    <xdr:pic>
      <xdr:nvPicPr>
        <xdr:cNvPr id="39" name="ExcludeHelp_1" descr="Справка по листу"/>
        <xdr:cNvPicPr/>
      </xdr:nvPicPr>
      <xdr:blipFill>
        <a:blip r:embed="rId2"/>
        <a:stretch/>
      </xdr:blipFill>
      <xdr:spPr>
        <a:xfrm>
          <a:off x="8114400" y="39276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218880</xdr:colOff>
      <xdr:row>16</xdr:row>
      <xdr:rowOff>218880</xdr:rowOff>
    </xdr:to>
    <xdr:pic>
      <xdr:nvPicPr>
        <xdr:cNvPr id="40" name="ExcludeHelp_2" descr="Справка по листу"/>
        <xdr:cNvPicPr/>
      </xdr:nvPicPr>
      <xdr:blipFill>
        <a:blip r:embed="rId3"/>
        <a:stretch/>
      </xdr:blipFill>
      <xdr:spPr>
        <a:xfrm>
          <a:off x="11577240" y="39276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218880</xdr:colOff>
      <xdr:row>16</xdr:row>
      <xdr:rowOff>218880</xdr:rowOff>
    </xdr:to>
    <xdr:pic>
      <xdr:nvPicPr>
        <xdr:cNvPr id="41" name="ExcludeHelp_3" descr="Справка по листу"/>
        <xdr:cNvPicPr/>
      </xdr:nvPicPr>
      <xdr:blipFill>
        <a:blip r:embed="rId4"/>
        <a:stretch/>
      </xdr:blipFill>
      <xdr:spPr>
        <a:xfrm>
          <a:off x="14564160" y="392760"/>
          <a:ext cx="218880" cy="218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28440</xdr:colOff>
      <xdr:row>28</xdr:row>
      <xdr:rowOff>0</xdr:rowOff>
    </xdr:from>
    <xdr:to>
      <xdr:col>4</xdr:col>
      <xdr:colOff>3342960</xdr:colOff>
      <xdr:row>28</xdr:row>
      <xdr:rowOff>295200</xdr:rowOff>
    </xdr:to>
    <xdr:sp>
      <xdr:nvSpPr>
        <xdr:cNvPr id="42" name="CustomShape 1" hidden="1"/>
        <xdr:cNvSpPr/>
      </xdr:nvSpPr>
      <xdr:spPr>
        <a:xfrm>
          <a:off x="741240" y="2361240"/>
          <a:ext cx="3314520" cy="295200"/>
        </a:xfrm>
        <a:prstGeom prst="roundRect">
          <a:avLst>
            <a:gd name="adj" fmla="val 0"/>
          </a:avLst>
        </a:prstGeom>
        <a:solidFill>
          <a:srgbClr val="dddddd"/>
        </a:solidFill>
        <a:ln cap="sq" w="6480">
          <a:solidFill>
            <a:srgbClr val="96969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18360" bIns="18360" anchor="ctr">
          <a:noAutofit/>
        </a:bodyPr>
        <a:p>
          <a:pPr algn="ctr">
            <a:lnSpc>
              <a:spcPct val="100000"/>
            </a:lnSpc>
          </a:pPr>
          <a:r>
            <a:rPr b="0" lang="ru-RU" sz="1000" spc="-1" strike="noStrike">
              <a:solidFill>
                <a:srgbClr val="000000"/>
              </a:solidFill>
              <a:latin typeface="Tahoma"/>
              <a:ea typeface="Tahoma"/>
            </a:rPr>
            <a:t>Сформировать список листов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237600</xdr:colOff>
      <xdr:row>4</xdr:row>
      <xdr:rowOff>247320</xdr:rowOff>
    </xdr:to>
    <xdr:pic>
      <xdr:nvPicPr>
        <xdr:cNvPr id="43" name="FREEZE_PANES" descr="update_org.png"/>
        <xdr:cNvPicPr/>
      </xdr:nvPicPr>
      <xdr:blipFill>
        <a:blip r:embed="rId5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</xdr:col>
      <xdr:colOff>0</xdr:colOff>
      <xdr:row>4</xdr:row>
      <xdr:rowOff>0</xdr:rowOff>
    </xdr:from>
    <xdr:to>
      <xdr:col>2</xdr:col>
      <xdr:colOff>268200</xdr:colOff>
      <xdr:row>4</xdr:row>
      <xdr:rowOff>247320</xdr:rowOff>
    </xdr:to>
    <xdr:pic>
      <xdr:nvPicPr>
        <xdr:cNvPr id="44" name="UNFREEZE_PANES" descr="update_org.png"/>
        <xdr:cNvPicPr/>
      </xdr:nvPicPr>
      <xdr:blipFill>
        <a:blip r:embed="rId6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4</xdr:col>
      <xdr:colOff>237600</xdr:colOff>
      <xdr:row>1</xdr:row>
      <xdr:rowOff>247320</xdr:rowOff>
    </xdr:to>
    <xdr:pic>
      <xdr:nvPicPr>
        <xdr:cNvPr id="45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268200</xdr:colOff>
      <xdr:row>1</xdr:row>
      <xdr:rowOff>247320</xdr:rowOff>
    </xdr:to>
    <xdr:pic>
      <xdr:nvPicPr>
        <xdr:cNvPr id="46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21</xdr:col>
      <xdr:colOff>38160</xdr:colOff>
      <xdr:row>3</xdr:row>
      <xdr:rowOff>9360</xdr:rowOff>
    </xdr:from>
    <xdr:to>
      <xdr:col>21</xdr:col>
      <xdr:colOff>228240</xdr:colOff>
      <xdr:row>4</xdr:row>
      <xdr:rowOff>161280</xdr:rowOff>
    </xdr:to>
    <xdr:sp>
      <xdr:nvSpPr>
        <xdr:cNvPr id="47" name="CustomShape 1" hidden="1"/>
        <xdr:cNvSpPr/>
      </xdr:nvSpPr>
      <xdr:spPr>
        <a:xfrm>
          <a:off x="716004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21</xdr:col>
      <xdr:colOff>88920</xdr:colOff>
      <xdr:row>4</xdr:row>
      <xdr:rowOff>25200</xdr:rowOff>
    </xdr:from>
    <xdr:to>
      <xdr:col>21</xdr:col>
      <xdr:colOff>177120</xdr:colOff>
      <xdr:row>4</xdr:row>
      <xdr:rowOff>122040</xdr:rowOff>
    </xdr:to>
    <xdr:pic>
      <xdr:nvPicPr>
        <xdr:cNvPr id="48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721080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237600</xdr:colOff>
      <xdr:row>4</xdr:row>
      <xdr:rowOff>247320</xdr:rowOff>
    </xdr:to>
    <xdr:pic>
      <xdr:nvPicPr>
        <xdr:cNvPr id="49" name="FREEZE_PANES" descr="update_org.png"/>
        <xdr:cNvPicPr/>
      </xdr:nvPicPr>
      <xdr:blipFill>
        <a:blip r:embed="rId2"/>
        <a:stretch/>
      </xdr:blipFill>
      <xdr:spPr>
        <a:xfrm>
          <a:off x="53712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268200</xdr:colOff>
      <xdr:row>4</xdr:row>
      <xdr:rowOff>247320</xdr:rowOff>
    </xdr:to>
    <xdr:pic>
      <xdr:nvPicPr>
        <xdr:cNvPr id="50" name="UNFREEZE_PANES" descr="update_org.png"/>
        <xdr:cNvPicPr/>
      </xdr:nvPicPr>
      <xdr:blipFill>
        <a:blip r:embed="rId3"/>
        <a:stretch/>
      </xdr:blipFill>
      <xdr:spPr>
        <a:xfrm>
          <a:off x="53712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</xdr:row>
      <xdr:rowOff>0</xdr:rowOff>
    </xdr:from>
    <xdr:to>
      <xdr:col>4</xdr:col>
      <xdr:colOff>237600</xdr:colOff>
      <xdr:row>1</xdr:row>
      <xdr:rowOff>247320</xdr:rowOff>
    </xdr:to>
    <xdr:pic>
      <xdr:nvPicPr>
        <xdr:cNvPr id="51" name="FREEZE_PANES" descr="update_org.png"/>
        <xdr:cNvPicPr/>
      </xdr:nvPicPr>
      <xdr:blipFill>
        <a:blip r:embed="rId1"/>
        <a:stretch/>
      </xdr:blipFill>
      <xdr:spPr>
        <a:xfrm>
          <a:off x="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0</xdr:colOff>
      <xdr:row>1</xdr:row>
      <xdr:rowOff>0</xdr:rowOff>
    </xdr:from>
    <xdr:to>
      <xdr:col>4</xdr:col>
      <xdr:colOff>268200</xdr:colOff>
      <xdr:row>1</xdr:row>
      <xdr:rowOff>247320</xdr:rowOff>
    </xdr:to>
    <xdr:pic>
      <xdr:nvPicPr>
        <xdr:cNvPr id="52" name="UNFREEZE_PANES" descr="update_org.png"/>
        <xdr:cNvPicPr/>
      </xdr:nvPicPr>
      <xdr:blipFill>
        <a:blip r:embed="rId2"/>
        <a:stretch/>
      </xdr:blipFill>
      <xdr:spPr>
        <a:xfrm>
          <a:off x="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18</xdr:col>
      <xdr:colOff>38160</xdr:colOff>
      <xdr:row>3</xdr:row>
      <xdr:rowOff>9360</xdr:rowOff>
    </xdr:from>
    <xdr:to>
      <xdr:col>18</xdr:col>
      <xdr:colOff>228240</xdr:colOff>
      <xdr:row>4</xdr:row>
      <xdr:rowOff>161280</xdr:rowOff>
    </xdr:to>
    <xdr:sp>
      <xdr:nvSpPr>
        <xdr:cNvPr id="53" name="CustomShape 1" hidden="1"/>
        <xdr:cNvSpPr/>
      </xdr:nvSpPr>
      <xdr:spPr>
        <a:xfrm>
          <a:off x="6043680" y="9360"/>
          <a:ext cx="190080" cy="189720"/>
        </a:xfrm>
        <a:prstGeom prst="rect">
          <a:avLst/>
        </a:prstGeom>
        <a:solidFill>
          <a:srgbClr val="7f7f7f"/>
        </a:solidFill>
        <a:ln w="3240">
          <a:solidFill>
            <a:srgbClr val="595959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18</xdr:col>
      <xdr:colOff>88920</xdr:colOff>
      <xdr:row>4</xdr:row>
      <xdr:rowOff>25200</xdr:rowOff>
    </xdr:from>
    <xdr:to>
      <xdr:col>18</xdr:col>
      <xdr:colOff>177120</xdr:colOff>
      <xdr:row>4</xdr:row>
      <xdr:rowOff>122040</xdr:rowOff>
    </xdr:to>
    <xdr:pic>
      <xdr:nvPicPr>
        <xdr:cNvPr id="54" name="shCalendar_1" descr="CalendarSmall.bmp"/>
        <xdr:cNvPicPr/>
      </xdr:nvPicPr>
      <xdr:blipFill>
        <a:blip r:embed="rId1">
          <a:grayscl/>
        </a:blip>
        <a:stretch/>
      </xdr:blipFill>
      <xdr:spPr>
        <a:xfrm>
          <a:off x="6094440" y="63000"/>
          <a:ext cx="88200" cy="96840"/>
        </a:xfrm>
        <a:prstGeom prst="rect">
          <a:avLst/>
        </a:prstGeom>
        <a:ln w="3240">
          <a:solidFill>
            <a:srgbClr val="d9d9d9"/>
          </a:solidFill>
          <a:miter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237600</xdr:colOff>
      <xdr:row>4</xdr:row>
      <xdr:rowOff>247320</xdr:rowOff>
    </xdr:to>
    <xdr:pic>
      <xdr:nvPicPr>
        <xdr:cNvPr id="55" name="FREEZE_PANES" descr="update_org.png"/>
        <xdr:cNvPicPr/>
      </xdr:nvPicPr>
      <xdr:blipFill>
        <a:blip r:embed="rId2"/>
        <a:stretch/>
      </xdr:blipFill>
      <xdr:spPr>
        <a:xfrm>
          <a:off x="537120" y="37800"/>
          <a:ext cx="237600" cy="247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10</xdr:col>
      <xdr:colOff>0</xdr:colOff>
      <xdr:row>4</xdr:row>
      <xdr:rowOff>0</xdr:rowOff>
    </xdr:from>
    <xdr:to>
      <xdr:col>10</xdr:col>
      <xdr:colOff>268200</xdr:colOff>
      <xdr:row>4</xdr:row>
      <xdr:rowOff>247320</xdr:rowOff>
    </xdr:to>
    <xdr:pic>
      <xdr:nvPicPr>
        <xdr:cNvPr id="56" name="UNFREEZE_PANES" descr="update_org.png"/>
        <xdr:cNvPicPr/>
      </xdr:nvPicPr>
      <xdr:blipFill>
        <a:blip r:embed="rId3"/>
        <a:stretch/>
      </xdr:blipFill>
      <xdr:spPr>
        <a:xfrm>
          <a:off x="537120" y="37800"/>
          <a:ext cx="268200" cy="2473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1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22.xml.rels><?xml version="1.0" encoding="UTF-8"?>
<Relationships xmlns="http://schemas.openxmlformats.org/package/2006/relationships"><Relationship Id="rId1" Type="http://schemas.openxmlformats.org/officeDocument/2006/relationships/drawing" Target="../drawings/drawing21.xml"/>
</Relationships>
</file>

<file path=xl/worksheets/_rels/sheet23.xml.rels><?xml version="1.0" encoding="UTF-8"?>
<Relationships xmlns="http://schemas.openxmlformats.org/package/2006/relationships"><Relationship Id="rId1" Type="http://schemas.openxmlformats.org/officeDocument/2006/relationships/drawing" Target="../drawings/drawing2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5.xml.rels><?xml version="1.0" encoding="UTF-8"?>
<Relationships xmlns="http://schemas.openxmlformats.org/package/2006/relationships"><Relationship Id="rId1" Type="http://schemas.openxmlformats.org/officeDocument/2006/relationships/drawing" Target="../drawings/drawing2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024" min="1" style="1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32"/>
  <sheetViews>
    <sheetView showFormulas="false" showGridLines="false" showRowColHeaders="true" showZeros="true" rightToLeft="false" tabSelected="false" showOutlineSymbols="true" defaultGridColor="true" view="normal" topLeftCell="I4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false" hidden="true" outlineLevel="0" max="6" min="1" style="135" width="10.57"/>
    <col collapsed="false" customWidth="true" hidden="true" outlineLevel="0" max="8" min="7" style="284" width="9.13"/>
    <col collapsed="false" customWidth="true" hidden="false" outlineLevel="0" max="9" min="9" style="284" width="3.71"/>
    <col collapsed="false" customWidth="true" hidden="false" outlineLevel="0" max="11" min="10" style="247" width="3.71"/>
    <col collapsed="false" customWidth="true" hidden="false" outlineLevel="0" max="12" min="12" style="135" width="12.72"/>
    <col collapsed="false" customWidth="true" hidden="false" outlineLevel="0" max="13" min="13" style="135" width="47.43"/>
    <col collapsed="false" customWidth="true" hidden="true" outlineLevel="0" max="14" min="14" style="135" width="1.71"/>
    <col collapsed="false" customWidth="true" hidden="true" outlineLevel="0" max="15" min="15" style="135" width="20.71"/>
    <col collapsed="false" customWidth="true" hidden="true" outlineLevel="0" max="17" min="16" style="135" width="23.71"/>
    <col collapsed="false" customWidth="true" hidden="false" outlineLevel="0" max="18" min="18" style="135" width="11.72"/>
    <col collapsed="false" customWidth="true" hidden="false" outlineLevel="0" max="19" min="19" style="135" width="3.71"/>
    <col collapsed="false" customWidth="true" hidden="false" outlineLevel="0" max="20" min="20" style="135" width="11.72"/>
    <col collapsed="false" customWidth="true" hidden="true" outlineLevel="0" max="21" min="21" style="135" width="8.57"/>
    <col collapsed="false" customWidth="true" hidden="false" outlineLevel="0" max="22" min="22" style="135" width="4.71"/>
    <col collapsed="false" customWidth="true" hidden="false" outlineLevel="0" max="23" min="23" style="135" width="115.72"/>
    <col collapsed="false" customWidth="false" hidden="false" outlineLevel="0" max="25" min="24" style="140" width="10.57"/>
    <col collapsed="false" customWidth="true" hidden="false" outlineLevel="0" max="26" min="26" style="140" width="11.13"/>
    <col collapsed="false" customWidth="false" hidden="false" outlineLevel="0" max="34" min="27" style="140" width="10.57"/>
    <col collapsed="false" customWidth="false" hidden="false" outlineLevel="0" max="1024" min="35" style="135" width="10.57"/>
  </cols>
  <sheetData>
    <row r="1" customFormat="false" ht="14.25" hidden="true" customHeight="false" outlineLevel="0" collapsed="false">
      <c r="Q1" s="346"/>
      <c r="R1" s="346"/>
    </row>
    <row r="2" customFormat="false" ht="14.25" hidden="true" customHeight="false" outlineLevel="0" collapsed="false">
      <c r="U2" s="346"/>
    </row>
    <row r="3" customFormat="false" ht="14.25" hidden="true" customHeight="false" outlineLevel="0" collapsed="false"/>
    <row r="4" customFormat="false" ht="3" hidden="false" customHeight="true" outlineLevel="0" collapsed="false">
      <c r="J4" s="285"/>
      <c r="K4" s="285"/>
      <c r="L4" s="286"/>
      <c r="M4" s="286"/>
      <c r="N4" s="286"/>
      <c r="O4" s="150"/>
      <c r="P4" s="150"/>
      <c r="Q4" s="150"/>
      <c r="R4" s="150"/>
      <c r="S4" s="150"/>
      <c r="T4" s="150"/>
      <c r="U4" s="150"/>
    </row>
    <row r="5" customFormat="false" ht="24.95" hidden="false" customHeight="true" outlineLevel="0" collapsed="false">
      <c r="J5" s="285"/>
      <c r="K5" s="285"/>
      <c r="L5" s="248" t="s">
        <v>162</v>
      </c>
      <c r="M5" s="248"/>
      <c r="N5" s="248"/>
      <c r="O5" s="248"/>
      <c r="P5" s="248"/>
      <c r="Q5" s="248"/>
      <c r="R5" s="248"/>
      <c r="S5" s="248"/>
      <c r="T5" s="248"/>
      <c r="U5" s="248"/>
    </row>
    <row r="6" customFormat="false" ht="3" hidden="false" customHeight="true" outlineLevel="0" collapsed="false">
      <c r="J6" s="285"/>
      <c r="K6" s="285"/>
      <c r="L6" s="286"/>
      <c r="M6" s="286"/>
      <c r="N6" s="286"/>
      <c r="O6" s="347"/>
      <c r="P6" s="347"/>
      <c r="Q6" s="347"/>
      <c r="R6" s="347"/>
      <c r="S6" s="347"/>
      <c r="T6" s="347"/>
      <c r="U6" s="347"/>
    </row>
    <row r="7" s="232" customFormat="true" ht="22.5" hidden="false" customHeight="false" outlineLevel="0" collapsed="false">
      <c r="G7" s="287"/>
      <c r="H7" s="287"/>
      <c r="L7" s="281"/>
      <c r="M7" s="289" t="e">
        <f aca="false">"Наименование органа регулирования, принявшего решение об "&amp;IF(#NAME?="","утверждении","изменении") &amp; " тарифов"</f>
        <v>#N/A</v>
      </c>
      <c r="N7" s="290"/>
      <c r="O7" s="291" t="e">
        <f aca="false">IF(#NAME?="",IF(#NAME?="","",#NAME?),#NAME?)</f>
        <v>#N/A</v>
      </c>
      <c r="P7" s="291"/>
      <c r="Q7" s="291"/>
      <c r="R7" s="291"/>
      <c r="S7" s="291"/>
      <c r="T7" s="291"/>
      <c r="U7" s="291"/>
      <c r="V7" s="291"/>
      <c r="W7" s="292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</row>
    <row r="8" s="232" customFormat="true" ht="18.75" hidden="false" customHeight="false" outlineLevel="0" collapsed="false">
      <c r="G8" s="287"/>
      <c r="H8" s="287"/>
      <c r="L8" s="281"/>
      <c r="M8" s="289" t="e">
        <f aca="false">IF(#NAME?="","Дата документа об утверждении тарифов","Дата принятия решения об изменении тарифов")</f>
        <v>#N/A</v>
      </c>
      <c r="N8" s="290"/>
      <c r="O8" s="291" t="e">
        <f aca="false">IF(#NAME?="",IF(#NAME?="","",#NAME?),#NAME?)</f>
        <v>#N/A</v>
      </c>
      <c r="P8" s="291"/>
      <c r="Q8" s="291"/>
      <c r="R8" s="291"/>
      <c r="S8" s="291"/>
      <c r="T8" s="291"/>
      <c r="U8" s="291"/>
      <c r="V8" s="291"/>
      <c r="W8" s="292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</row>
    <row r="9" s="232" customFormat="true" ht="18.75" hidden="false" customHeight="false" outlineLevel="0" collapsed="false">
      <c r="G9" s="287"/>
      <c r="H9" s="287"/>
      <c r="L9" s="281"/>
      <c r="M9" s="289" t="e">
        <f aca="false">IF(#NAME?="","Номер документа об утверждении тарифов","Номер принятия решения об изменении тарифов")</f>
        <v>#N/A</v>
      </c>
      <c r="N9" s="290"/>
      <c r="O9" s="291" t="e">
        <f aca="false">IF(#NAME?="",IF(#NAME?="","",#NAME?),#NAME?)</f>
        <v>#N/A</v>
      </c>
      <c r="P9" s="291"/>
      <c r="Q9" s="291"/>
      <c r="R9" s="291"/>
      <c r="S9" s="291"/>
      <c r="T9" s="291"/>
      <c r="U9" s="291"/>
      <c r="V9" s="291"/>
      <c r="W9" s="292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</row>
    <row r="10" s="232" customFormat="true" ht="18.75" hidden="false" customHeight="false" outlineLevel="0" collapsed="false">
      <c r="G10" s="287"/>
      <c r="H10" s="287"/>
      <c r="L10" s="281"/>
      <c r="M10" s="289" t="s">
        <v>53</v>
      </c>
      <c r="N10" s="290"/>
      <c r="O10" s="291" t="e">
        <f aca="false">IF(#NAME?="",IF(#NAME?="","",#NAME?),#NAME?)</f>
        <v>#N/A</v>
      </c>
      <c r="P10" s="291"/>
      <c r="Q10" s="291"/>
      <c r="R10" s="291"/>
      <c r="S10" s="291"/>
      <c r="T10" s="291"/>
      <c r="U10" s="291"/>
      <c r="V10" s="291"/>
      <c r="W10" s="292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</row>
    <row r="11" s="250" customFormat="true" ht="15.75" hidden="true" customHeight="true" outlineLevel="0" collapsed="false">
      <c r="G11" s="293"/>
      <c r="H11" s="293"/>
      <c r="L11" s="211"/>
      <c r="M11" s="211"/>
      <c r="N11" s="211"/>
      <c r="O11" s="294"/>
      <c r="P11" s="294"/>
      <c r="Q11" s="294"/>
      <c r="R11" s="294"/>
      <c r="S11" s="294"/>
      <c r="T11" s="294"/>
      <c r="U11" s="295" t="s">
        <v>163</v>
      </c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</row>
    <row r="12" s="250" customFormat="true" ht="14.25" hidden="false" customHeight="false" outlineLevel="0" collapsed="false">
      <c r="G12" s="293"/>
      <c r="H12" s="293"/>
      <c r="L12" s="211"/>
      <c r="M12" s="211"/>
      <c r="N12" s="211"/>
      <c r="O12" s="149"/>
      <c r="P12" s="149"/>
      <c r="Q12" s="149"/>
      <c r="R12" s="149"/>
      <c r="S12" s="149"/>
      <c r="T12" s="149"/>
      <c r="U12" s="1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</row>
    <row r="13" customFormat="false" ht="15" hidden="false" customHeight="true" outlineLevel="0" collapsed="false">
      <c r="J13" s="285"/>
      <c r="K13" s="285"/>
      <c r="L13" s="162" t="s">
        <v>140</v>
      </c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 t="s">
        <v>141</v>
      </c>
    </row>
    <row r="14" customFormat="false" ht="15" hidden="false" customHeight="true" outlineLevel="0" collapsed="false">
      <c r="J14" s="285"/>
      <c r="K14" s="285"/>
      <c r="L14" s="162" t="s">
        <v>93</v>
      </c>
      <c r="M14" s="162" t="s">
        <v>164</v>
      </c>
      <c r="N14" s="162"/>
      <c r="O14" s="296" t="s">
        <v>165</v>
      </c>
      <c r="P14" s="296"/>
      <c r="Q14" s="296"/>
      <c r="R14" s="296"/>
      <c r="S14" s="296"/>
      <c r="T14" s="296"/>
      <c r="U14" s="162" t="s">
        <v>166</v>
      </c>
      <c r="V14" s="297" t="s">
        <v>167</v>
      </c>
      <c r="W14" s="162"/>
    </row>
    <row r="15" customFormat="false" ht="14.25" hidden="false" customHeight="true" outlineLevel="0" collapsed="false">
      <c r="J15" s="285"/>
      <c r="K15" s="285"/>
      <c r="L15" s="162"/>
      <c r="M15" s="162"/>
      <c r="N15" s="162"/>
      <c r="O15" s="162" t="s">
        <v>168</v>
      </c>
      <c r="P15" s="298" t="s">
        <v>169</v>
      </c>
      <c r="Q15" s="298"/>
      <c r="R15" s="218" t="s">
        <v>170</v>
      </c>
      <c r="S15" s="218"/>
      <c r="T15" s="218"/>
      <c r="U15" s="162"/>
      <c r="V15" s="297"/>
      <c r="W15" s="162"/>
    </row>
    <row r="16" customFormat="false" ht="33.75" hidden="false" customHeight="true" outlineLevel="0" collapsed="false">
      <c r="J16" s="285"/>
      <c r="K16" s="285"/>
      <c r="L16" s="162"/>
      <c r="M16" s="162"/>
      <c r="N16" s="162"/>
      <c r="O16" s="298" t="s">
        <v>171</v>
      </c>
      <c r="P16" s="299" t="s">
        <v>172</v>
      </c>
      <c r="Q16" s="299" t="s">
        <v>173</v>
      </c>
      <c r="R16" s="300" t="s">
        <v>174</v>
      </c>
      <c r="S16" s="300" t="s">
        <v>175</v>
      </c>
      <c r="T16" s="300"/>
      <c r="U16" s="162"/>
      <c r="V16" s="297"/>
      <c r="W16" s="162"/>
    </row>
    <row r="17" customFormat="false" ht="12" hidden="false" customHeight="true" outlineLevel="0" collapsed="false">
      <c r="J17" s="285"/>
      <c r="K17" s="301" t="n">
        <v>1</v>
      </c>
      <c r="L17" s="302" t="s">
        <v>95</v>
      </c>
      <c r="M17" s="302" t="s">
        <v>96</v>
      </c>
      <c r="N17" s="303" t="str">
        <f aca="true">OFFSET(N17,0,-1)</f>
        <v>2</v>
      </c>
      <c r="O17" s="304" t="n">
        <f aca="true">OFFSET(O17,0,-1)+1</f>
        <v>3</v>
      </c>
      <c r="P17" s="304" t="n">
        <f aca="true">OFFSET(P17,0,-1)+1</f>
        <v>4</v>
      </c>
      <c r="Q17" s="304" t="n">
        <f aca="true">OFFSET(Q17,0,-1)+1</f>
        <v>5</v>
      </c>
      <c r="R17" s="304" t="n">
        <f aca="true">OFFSET(R17,0,-1)+1</f>
        <v>6</v>
      </c>
      <c r="S17" s="304" t="n">
        <f aca="true">OFFSET(S17,0,-1)+1</f>
        <v>7</v>
      </c>
      <c r="T17" s="304"/>
      <c r="U17" s="304" t="n">
        <f aca="true">OFFSET(U17,0,-2)+1</f>
        <v>8</v>
      </c>
      <c r="V17" s="303" t="n">
        <f aca="true">OFFSET(V17,0,-1)</f>
        <v>8</v>
      </c>
      <c r="W17" s="304" t="n">
        <f aca="true">OFFSET(W17,0,-1)+1</f>
        <v>9</v>
      </c>
    </row>
    <row r="18" customFormat="false" ht="22.5" hidden="false" customHeight="false" outlineLevel="0" collapsed="false">
      <c r="A18" s="305" t="n">
        <v>1</v>
      </c>
      <c r="B18" s="306"/>
      <c r="C18" s="306"/>
      <c r="D18" s="306"/>
      <c r="E18" s="307"/>
      <c r="F18" s="305"/>
      <c r="G18" s="305"/>
      <c r="H18" s="305"/>
      <c r="I18" s="283"/>
      <c r="J18" s="308"/>
      <c r="K18" s="308"/>
      <c r="L18" s="309" t="e">
        <f aca="false">mergeValue()</f>
        <v>#VALUE!</v>
      </c>
      <c r="M18" s="310" t="s">
        <v>124</v>
      </c>
      <c r="N18" s="311"/>
      <c r="O18" s="312"/>
      <c r="P18" s="312"/>
      <c r="Q18" s="312"/>
      <c r="R18" s="312"/>
      <c r="S18" s="312"/>
      <c r="T18" s="312"/>
      <c r="U18" s="312"/>
      <c r="V18" s="312"/>
      <c r="W18" s="313" t="s">
        <v>176</v>
      </c>
    </row>
    <row r="19" customFormat="false" ht="22.5" hidden="false" customHeight="false" outlineLevel="0" collapsed="false">
      <c r="A19" s="305"/>
      <c r="B19" s="305" t="n">
        <v>1</v>
      </c>
      <c r="C19" s="306"/>
      <c r="D19" s="306"/>
      <c r="E19" s="305"/>
      <c r="F19" s="305"/>
      <c r="G19" s="305"/>
      <c r="H19" s="305"/>
      <c r="I19" s="158"/>
      <c r="J19" s="314"/>
      <c r="K19" s="135"/>
      <c r="L19" s="315" t="e">
        <f aca="false">mergeValue() &amp;"."&amp;mergeValue()</f>
        <v>#VALUE!</v>
      </c>
      <c r="M19" s="316" t="s">
        <v>90</v>
      </c>
      <c r="N19" s="317"/>
      <c r="O19" s="235"/>
      <c r="P19" s="235"/>
      <c r="Q19" s="235"/>
      <c r="R19" s="235"/>
      <c r="S19" s="235"/>
      <c r="T19" s="235"/>
      <c r="U19" s="235"/>
      <c r="V19" s="235"/>
      <c r="W19" s="260" t="s">
        <v>177</v>
      </c>
    </row>
    <row r="20" customFormat="false" ht="45" hidden="false" customHeight="false" outlineLevel="0" collapsed="false">
      <c r="A20" s="305"/>
      <c r="B20" s="305"/>
      <c r="C20" s="305" t="n">
        <v>1</v>
      </c>
      <c r="D20" s="306"/>
      <c r="E20" s="305"/>
      <c r="F20" s="305"/>
      <c r="G20" s="305"/>
      <c r="H20" s="305"/>
      <c r="I20" s="318"/>
      <c r="J20" s="314"/>
      <c r="K20" s="150"/>
      <c r="L20" s="315" t="e">
        <f aca="false">mergeValue() &amp;"."&amp;mergeValue()&amp;"."&amp;mergeValue()</f>
        <v>#VALUE!</v>
      </c>
      <c r="M20" s="319" t="s">
        <v>178</v>
      </c>
      <c r="N20" s="317"/>
      <c r="O20" s="235"/>
      <c r="P20" s="235"/>
      <c r="Q20" s="235"/>
      <c r="R20" s="235"/>
      <c r="S20" s="235"/>
      <c r="T20" s="235"/>
      <c r="U20" s="235"/>
      <c r="V20" s="235"/>
      <c r="W20" s="260" t="s">
        <v>179</v>
      </c>
      <c r="AA20" s="137"/>
    </row>
    <row r="21" customFormat="false" ht="33.75" hidden="false" customHeight="false" outlineLevel="0" collapsed="false">
      <c r="A21" s="305"/>
      <c r="B21" s="305"/>
      <c r="C21" s="305"/>
      <c r="D21" s="305" t="n">
        <v>1</v>
      </c>
      <c r="E21" s="305"/>
      <c r="F21" s="305"/>
      <c r="G21" s="305"/>
      <c r="H21" s="305"/>
      <c r="I21" s="149"/>
      <c r="J21" s="314"/>
      <c r="K21" s="150"/>
      <c r="L21" s="315" t="e">
        <f aca="false">mergeValue() &amp;"."&amp;mergeValue()&amp;"."&amp;mergeValue()&amp;"."&amp;mergeValue()</f>
        <v>#VALUE!</v>
      </c>
      <c r="M21" s="320" t="s">
        <v>180</v>
      </c>
      <c r="N21" s="317"/>
      <c r="O21" s="241"/>
      <c r="P21" s="241"/>
      <c r="Q21" s="241"/>
      <c r="R21" s="241"/>
      <c r="S21" s="241"/>
      <c r="T21" s="241"/>
      <c r="U21" s="241"/>
      <c r="V21" s="241"/>
      <c r="W21" s="260" t="s">
        <v>181</v>
      </c>
      <c r="AA21" s="137"/>
    </row>
    <row r="22" customFormat="false" ht="33.75" hidden="false" customHeight="false" outlineLevel="0" collapsed="false">
      <c r="A22" s="305"/>
      <c r="B22" s="305"/>
      <c r="C22" s="305"/>
      <c r="D22" s="305"/>
      <c r="E22" s="305" t="n">
        <v>1</v>
      </c>
      <c r="F22" s="305"/>
      <c r="G22" s="305"/>
      <c r="H22" s="305"/>
      <c r="I22" s="149"/>
      <c r="J22" s="149"/>
      <c r="K22" s="150"/>
      <c r="L22" s="315" t="e">
        <f aca="false">mergeValue() &amp;"."&amp;mergeValue()&amp;"."&amp;mergeValue()&amp;"."&amp;mergeValue()&amp;"."&amp;mergeValue()</f>
        <v>#VALUE!</v>
      </c>
      <c r="M22" s="321" t="s">
        <v>182</v>
      </c>
      <c r="N22" s="260"/>
      <c r="O22" s="322"/>
      <c r="P22" s="322"/>
      <c r="Q22" s="322"/>
      <c r="R22" s="322"/>
      <c r="S22" s="322"/>
      <c r="T22" s="322"/>
      <c r="U22" s="322"/>
      <c r="V22" s="322"/>
      <c r="W22" s="260" t="s">
        <v>183</v>
      </c>
      <c r="Y22" s="137" t="e">
        <f aca="false">strCheckUnique()</f>
        <v>#VALUE!</v>
      </c>
      <c r="AA22" s="137"/>
    </row>
    <row r="23" customFormat="false" ht="66" hidden="false" customHeight="true" outlineLevel="0" collapsed="false">
      <c r="A23" s="305"/>
      <c r="B23" s="305"/>
      <c r="C23" s="305"/>
      <c r="D23" s="305"/>
      <c r="E23" s="305"/>
      <c r="F23" s="306" t="n">
        <v>1</v>
      </c>
      <c r="G23" s="306"/>
      <c r="H23" s="306"/>
      <c r="I23" s="149"/>
      <c r="J23" s="149"/>
      <c r="K23" s="318"/>
      <c r="L23" s="315" t="e">
        <f aca="false">mergeValue() &amp;"."&amp;mergeValue()&amp;"."&amp;mergeValue()&amp;"."&amp;mergeValue()&amp;"."&amp;mergeValue()&amp;"."&amp;mergeValue()</f>
        <v>#VALUE!</v>
      </c>
      <c r="M23" s="323"/>
      <c r="N23" s="227"/>
      <c r="O23" s="324"/>
      <c r="P23" s="324"/>
      <c r="Q23" s="324"/>
      <c r="R23" s="325"/>
      <c r="S23" s="326" t="s">
        <v>89</v>
      </c>
      <c r="T23" s="325"/>
      <c r="U23" s="326" t="s">
        <v>35</v>
      </c>
      <c r="V23" s="327"/>
      <c r="W23" s="328" t="s">
        <v>184</v>
      </c>
      <c r="X23" s="140" t="e">
        <f aca="false">strCheckDate()</f>
        <v>#VALUE!</v>
      </c>
      <c r="Z23" s="137" t="str">
        <f aca="false">IF(M23="","",M23 )</f>
        <v/>
      </c>
      <c r="AA23" s="137"/>
      <c r="AB23" s="137"/>
      <c r="AC23" s="137"/>
    </row>
    <row r="24" customFormat="false" ht="14.25" hidden="true" customHeight="true" outlineLevel="0" collapsed="false">
      <c r="A24" s="305"/>
      <c r="B24" s="305"/>
      <c r="C24" s="305"/>
      <c r="D24" s="305"/>
      <c r="E24" s="305"/>
      <c r="F24" s="306"/>
      <c r="G24" s="306"/>
      <c r="H24" s="306"/>
      <c r="I24" s="149"/>
      <c r="J24" s="149"/>
      <c r="K24" s="318"/>
      <c r="L24" s="330"/>
      <c r="M24" s="331"/>
      <c r="N24" s="227"/>
      <c r="O24" s="332"/>
      <c r="P24" s="333"/>
      <c r="Q24" s="334" t="str">
        <f aca="false">R23 &amp; "-" &amp; T23</f>
        <v>-</v>
      </c>
      <c r="R24" s="325"/>
      <c r="S24" s="326"/>
      <c r="T24" s="325"/>
      <c r="U24" s="326"/>
      <c r="V24" s="327"/>
      <c r="W24" s="328"/>
      <c r="AA24" s="137"/>
    </row>
    <row r="25" s="2" customFormat="true" ht="15" hidden="false" customHeight="true" outlineLevel="0" collapsed="false">
      <c r="A25" s="305"/>
      <c r="B25" s="305"/>
      <c r="C25" s="305"/>
      <c r="D25" s="305"/>
      <c r="E25" s="305"/>
      <c r="F25" s="306"/>
      <c r="G25" s="306"/>
      <c r="H25" s="306"/>
      <c r="I25" s="149"/>
      <c r="J25" s="149"/>
      <c r="K25" s="308"/>
      <c r="L25" s="335"/>
      <c r="M25" s="336" t="s">
        <v>185</v>
      </c>
      <c r="N25" s="337"/>
      <c r="O25" s="338"/>
      <c r="P25" s="338"/>
      <c r="Q25" s="338"/>
      <c r="R25" s="337"/>
      <c r="S25" s="173"/>
      <c r="T25" s="173"/>
      <c r="U25" s="173"/>
      <c r="V25" s="339"/>
      <c r="W25" s="328"/>
      <c r="X25" s="340"/>
      <c r="Y25" s="340"/>
      <c r="Z25" s="340"/>
      <c r="AA25" s="137"/>
      <c r="AB25" s="340"/>
      <c r="AC25" s="140"/>
      <c r="AD25" s="140"/>
      <c r="AE25" s="140"/>
      <c r="AF25" s="140"/>
      <c r="AG25" s="140"/>
      <c r="AH25" s="140"/>
      <c r="AI25" s="135"/>
    </row>
    <row r="26" s="2" customFormat="true" ht="15" hidden="false" customHeight="true" outlineLevel="0" collapsed="false">
      <c r="A26" s="305"/>
      <c r="B26" s="305"/>
      <c r="C26" s="305"/>
      <c r="D26" s="305"/>
      <c r="E26" s="306"/>
      <c r="F26" s="305"/>
      <c r="G26" s="305"/>
      <c r="H26" s="305"/>
      <c r="I26" s="149"/>
      <c r="J26" s="341"/>
      <c r="K26" s="308"/>
      <c r="L26" s="335"/>
      <c r="M26" s="342" t="s">
        <v>186</v>
      </c>
      <c r="N26" s="337"/>
      <c r="O26" s="338"/>
      <c r="P26" s="338"/>
      <c r="Q26" s="338"/>
      <c r="R26" s="337"/>
      <c r="S26" s="173"/>
      <c r="T26" s="173"/>
      <c r="U26" s="337"/>
      <c r="V26" s="173"/>
      <c r="W26" s="339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</row>
    <row r="27" s="2" customFormat="true" ht="15" hidden="false" customHeight="true" outlineLevel="0" collapsed="false">
      <c r="A27" s="305"/>
      <c r="B27" s="305"/>
      <c r="C27" s="305"/>
      <c r="D27" s="306"/>
      <c r="E27" s="189"/>
      <c r="F27" s="305"/>
      <c r="G27" s="305"/>
      <c r="H27" s="305"/>
      <c r="I27" s="308"/>
      <c r="J27" s="341"/>
      <c r="K27" s="308"/>
      <c r="L27" s="335"/>
      <c r="M27" s="268" t="s">
        <v>187</v>
      </c>
      <c r="N27" s="337"/>
      <c r="O27" s="338"/>
      <c r="P27" s="338"/>
      <c r="Q27" s="338"/>
      <c r="R27" s="337"/>
      <c r="S27" s="173"/>
      <c r="T27" s="173"/>
      <c r="U27" s="337"/>
      <c r="V27" s="173"/>
      <c r="W27" s="339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</row>
    <row r="28" s="2" customFormat="true" ht="15" hidden="false" customHeight="true" outlineLevel="0" collapsed="false">
      <c r="A28" s="305"/>
      <c r="B28" s="305"/>
      <c r="C28" s="306"/>
      <c r="D28" s="306"/>
      <c r="E28" s="189"/>
      <c r="F28" s="305"/>
      <c r="G28" s="305"/>
      <c r="H28" s="305"/>
      <c r="I28" s="308"/>
      <c r="J28" s="341"/>
      <c r="K28" s="308"/>
      <c r="L28" s="335"/>
      <c r="M28" s="343" t="s">
        <v>188</v>
      </c>
      <c r="N28" s="173"/>
      <c r="O28" s="343"/>
      <c r="P28" s="343"/>
      <c r="Q28" s="343"/>
      <c r="R28" s="337"/>
      <c r="S28" s="173"/>
      <c r="T28" s="173"/>
      <c r="U28" s="337"/>
      <c r="V28" s="173"/>
      <c r="W28" s="339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0"/>
    </row>
    <row r="29" s="2" customFormat="true" ht="15" hidden="false" customHeight="true" outlineLevel="0" collapsed="false">
      <c r="A29" s="305"/>
      <c r="B29" s="306"/>
      <c r="C29" s="189"/>
      <c r="D29" s="189"/>
      <c r="E29" s="189"/>
      <c r="F29" s="305"/>
      <c r="G29" s="305"/>
      <c r="H29" s="305"/>
      <c r="I29" s="308"/>
      <c r="J29" s="341"/>
      <c r="K29" s="308"/>
      <c r="L29" s="335"/>
      <c r="M29" s="185" t="s">
        <v>119</v>
      </c>
      <c r="N29" s="173"/>
      <c r="O29" s="343"/>
      <c r="P29" s="343"/>
      <c r="Q29" s="343"/>
      <c r="R29" s="337"/>
      <c r="S29" s="173"/>
      <c r="T29" s="173"/>
      <c r="U29" s="337"/>
      <c r="V29" s="173"/>
      <c r="W29" s="339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</row>
    <row r="30" s="2" customFormat="true" ht="15" hidden="false" customHeight="true" outlineLevel="0" collapsed="false">
      <c r="A30" s="306"/>
      <c r="B30" s="340"/>
      <c r="C30" s="340"/>
      <c r="D30" s="340"/>
      <c r="E30" s="344"/>
      <c r="F30" s="340"/>
      <c r="G30" s="305"/>
      <c r="H30" s="305"/>
      <c r="I30" s="158"/>
      <c r="J30" s="341"/>
      <c r="K30" s="318"/>
      <c r="L30" s="335"/>
      <c r="M30" s="276" t="s">
        <v>189</v>
      </c>
      <c r="N30" s="173"/>
      <c r="O30" s="343"/>
      <c r="P30" s="343"/>
      <c r="Q30" s="343"/>
      <c r="R30" s="337"/>
      <c r="S30" s="173"/>
      <c r="T30" s="173"/>
      <c r="U30" s="337"/>
      <c r="V30" s="173"/>
      <c r="W30" s="339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</row>
    <row r="31" customFormat="false" ht="3" hidden="false" customHeight="true" outlineLevel="0" collapsed="false"/>
    <row r="32" customFormat="false" ht="48.95" hidden="false" customHeight="true" outlineLevel="0" collapsed="false">
      <c r="M32" s="345" t="s">
        <v>190</v>
      </c>
      <c r="N32" s="345"/>
      <c r="O32" s="345"/>
      <c r="P32" s="345"/>
      <c r="Q32" s="345"/>
      <c r="R32" s="345"/>
      <c r="S32" s="345"/>
      <c r="T32" s="345"/>
      <c r="U32" s="345"/>
      <c r="V32" s="345"/>
    </row>
  </sheetData>
  <sheetProtection sheet="true" password="fa9c" objects="true" scenarios="true" formatColumns="false" formatRows="false"/>
  <mergeCells count="38">
    <mergeCell ref="L5:U5"/>
    <mergeCell ref="O7:V7"/>
    <mergeCell ref="O8:V8"/>
    <mergeCell ref="O9:V9"/>
    <mergeCell ref="O10:V10"/>
    <mergeCell ref="L11:M11"/>
    <mergeCell ref="O12:U12"/>
    <mergeCell ref="L13:V13"/>
    <mergeCell ref="W13:W16"/>
    <mergeCell ref="L14:L16"/>
    <mergeCell ref="M14:M16"/>
    <mergeCell ref="N14:N16"/>
    <mergeCell ref="O14:T14"/>
    <mergeCell ref="U14:U16"/>
    <mergeCell ref="V14:V16"/>
    <mergeCell ref="P15:Q15"/>
    <mergeCell ref="R15:T15"/>
    <mergeCell ref="S16:T16"/>
    <mergeCell ref="S17:T17"/>
    <mergeCell ref="A18:A29"/>
    <mergeCell ref="O18:V18"/>
    <mergeCell ref="B19:B28"/>
    <mergeCell ref="O19:V19"/>
    <mergeCell ref="C20:C27"/>
    <mergeCell ref="O20:V20"/>
    <mergeCell ref="D21:D26"/>
    <mergeCell ref="I21:I26"/>
    <mergeCell ref="O21:V21"/>
    <mergeCell ref="E22:E25"/>
    <mergeCell ref="J22:J25"/>
    <mergeCell ref="O22:V22"/>
    <mergeCell ref="N23:N24"/>
    <mergeCell ref="R23:R24"/>
    <mergeCell ref="S23:S24"/>
    <mergeCell ref="T23:T24"/>
    <mergeCell ref="U23:U24"/>
    <mergeCell ref="W23:W25"/>
    <mergeCell ref="M32:V32"/>
  </mergeCells>
  <dataValidations count="7">
    <dataValidation allowBlank="true" error="Допускается ввод не более 900 символов!" errorTitle="Ошибка" operator="lessThanOrEqual" showDropDown="false" showErrorMessage="true" showInputMessage="true" sqref="W7:W10 O21:V21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R23 T23:T2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S23:S24 U23:U24" type="none">
      <formula1>0</formula1>
      <formula2>0</formula2>
    </dataValidation>
    <dataValidation allowBlank="true" operator="between" promptTitle="checkPeriodRange" showDropDown="false" showErrorMessage="false" showInputMessage="false" sqref="Q24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22" type="list">
      <formula1>0</formula1>
      <formula2>0</formula2>
    </dataValidation>
    <dataValidation allowBlank="true" operator="between" showDropDown="false" showErrorMessage="false" showInputMessage="false" sqref="S25:S30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23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true" hidden="true" outlineLevel="0" max="1" min="1" style="246" width="3.71"/>
    <col collapsed="false" customWidth="true" hidden="true" outlineLevel="0" max="4" min="2" style="140" width="3.71"/>
    <col collapsed="false" customWidth="true" hidden="false" outlineLevel="0" max="5" min="5" style="247" width="3.71"/>
    <col collapsed="false" customWidth="true" hidden="false" outlineLevel="0" max="6" min="6" style="135" width="9.72"/>
    <col collapsed="false" customWidth="true" hidden="false" outlineLevel="0" max="7" min="7" style="135" width="37.71"/>
    <col collapsed="false" customWidth="true" hidden="false" outlineLevel="0" max="8" min="8" style="135" width="66.85"/>
    <col collapsed="false" customWidth="true" hidden="false" outlineLevel="0" max="9" min="9" style="135" width="115.72"/>
    <col collapsed="false" customWidth="false" hidden="false" outlineLevel="0" max="11" min="10" style="140" width="10.57"/>
    <col collapsed="false" customWidth="true" hidden="false" outlineLevel="0" max="12" min="12" style="140" width="11.13"/>
    <col collapsed="false" customWidth="false" hidden="false" outlineLevel="0" max="20" min="13" style="140" width="10.57"/>
    <col collapsed="false" customWidth="false" hidden="false" outlineLevel="0" max="1024" min="21" style="135" width="10.57"/>
  </cols>
  <sheetData>
    <row r="1" customFormat="false" ht="3" hidden="false" customHeight="true" outlineLevel="0" collapsed="false">
      <c r="A1" s="246" t="s">
        <v>97</v>
      </c>
    </row>
    <row r="2" customFormat="false" ht="22.5" hidden="false" customHeight="true" outlineLevel="0" collapsed="false">
      <c r="F2" s="248" t="s">
        <v>139</v>
      </c>
      <c r="G2" s="248"/>
      <c r="H2" s="248"/>
      <c r="I2" s="154"/>
    </row>
    <row r="3" customFormat="false" ht="3" hidden="false" customHeight="true" outlineLevel="0" collapsed="false"/>
    <row r="4" s="250" customFormat="true" ht="11.25" hidden="false" customHeight="true" outlineLevel="0" collapsed="false">
      <c r="A4" s="249"/>
      <c r="B4" s="249"/>
      <c r="C4" s="249"/>
      <c r="D4" s="249"/>
      <c r="F4" s="162" t="s">
        <v>140</v>
      </c>
      <c r="G4" s="162"/>
      <c r="H4" s="162"/>
      <c r="I4" s="251" t="s">
        <v>141</v>
      </c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</row>
    <row r="5" s="250" customFormat="true" ht="11.25" hidden="false" customHeight="true" outlineLevel="0" collapsed="false">
      <c r="A5" s="249"/>
      <c r="B5" s="249"/>
      <c r="C5" s="249"/>
      <c r="D5" s="249"/>
      <c r="F5" s="251" t="s">
        <v>93</v>
      </c>
      <c r="G5" s="252" t="s">
        <v>142</v>
      </c>
      <c r="H5" s="253" t="s">
        <v>21</v>
      </c>
      <c r="I5" s="251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</row>
    <row r="6" s="250" customFormat="true" ht="12" hidden="false" customHeight="true" outlineLevel="0" collapsed="false">
      <c r="A6" s="249"/>
      <c r="B6" s="249"/>
      <c r="C6" s="249"/>
      <c r="D6" s="249"/>
      <c r="F6" s="222" t="s">
        <v>95</v>
      </c>
      <c r="G6" s="254" t="n">
        <v>2</v>
      </c>
      <c r="H6" s="255" t="n">
        <v>3</v>
      </c>
      <c r="I6" s="256" t="n">
        <v>4</v>
      </c>
      <c r="J6" s="249" t="n">
        <v>4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</row>
    <row r="7" s="250" customFormat="true" ht="18.75" hidden="false" customHeight="false" outlineLevel="0" collapsed="false">
      <c r="A7" s="249"/>
      <c r="B7" s="249"/>
      <c r="C7" s="249"/>
      <c r="D7" s="249"/>
      <c r="F7" s="257" t="n">
        <v>1</v>
      </c>
      <c r="G7" s="258" t="s">
        <v>143</v>
      </c>
      <c r="H7" s="259" t="e">
        <f aca="false">IF(#NAME?="","",#NAME?)</f>
        <v>#N/A</v>
      </c>
      <c r="I7" s="260" t="s">
        <v>144</v>
      </c>
      <c r="J7" s="261"/>
      <c r="K7" s="249"/>
      <c r="L7" s="249"/>
      <c r="M7" s="249"/>
      <c r="N7" s="249"/>
      <c r="O7" s="249"/>
      <c r="P7" s="249"/>
      <c r="Q7" s="249"/>
      <c r="R7" s="249"/>
      <c r="S7" s="249"/>
      <c r="T7" s="249"/>
    </row>
    <row r="8" s="250" customFormat="true" ht="45" hidden="false" customHeight="false" outlineLevel="0" collapsed="false">
      <c r="A8" s="262" t="n">
        <v>1</v>
      </c>
      <c r="B8" s="249"/>
      <c r="C8" s="249"/>
      <c r="D8" s="249"/>
      <c r="F8" s="257" t="e">
        <f aca="false">"2." &amp;mergeValue()</f>
        <v>#VALUE!</v>
      </c>
      <c r="G8" s="258" t="s">
        <v>145</v>
      </c>
      <c r="H8" s="259"/>
      <c r="I8" s="260" t="s">
        <v>146</v>
      </c>
      <c r="J8" s="261"/>
      <c r="K8" s="249"/>
      <c r="L8" s="249"/>
      <c r="M8" s="249"/>
      <c r="N8" s="249"/>
      <c r="O8" s="249"/>
      <c r="P8" s="249"/>
      <c r="Q8" s="249"/>
      <c r="R8" s="249"/>
      <c r="S8" s="249"/>
      <c r="T8" s="249"/>
    </row>
    <row r="9" s="250" customFormat="true" ht="22.5" hidden="false" customHeight="false" outlineLevel="0" collapsed="false">
      <c r="A9" s="262"/>
      <c r="B9" s="249"/>
      <c r="C9" s="249"/>
      <c r="D9" s="249"/>
      <c r="F9" s="257" t="e">
        <f aca="false">"3." &amp;mergeValue()</f>
        <v>#VALUE!</v>
      </c>
      <c r="G9" s="258" t="s">
        <v>147</v>
      </c>
      <c r="H9" s="259"/>
      <c r="I9" s="260" t="s">
        <v>148</v>
      </c>
      <c r="J9" s="261"/>
      <c r="K9" s="249"/>
      <c r="L9" s="249"/>
      <c r="M9" s="249"/>
      <c r="N9" s="249"/>
      <c r="O9" s="249"/>
      <c r="P9" s="249"/>
      <c r="Q9" s="249"/>
      <c r="R9" s="249"/>
      <c r="S9" s="249"/>
      <c r="T9" s="249"/>
    </row>
    <row r="10" s="250" customFormat="true" ht="22.5" hidden="false" customHeight="false" outlineLevel="0" collapsed="false">
      <c r="A10" s="262"/>
      <c r="B10" s="249"/>
      <c r="C10" s="249"/>
      <c r="D10" s="249"/>
      <c r="F10" s="257" t="e">
        <f aca="false">"4."&amp;mergeValue()</f>
        <v>#VALUE!</v>
      </c>
      <c r="G10" s="258" t="s">
        <v>149</v>
      </c>
      <c r="H10" s="253" t="s">
        <v>150</v>
      </c>
      <c r="I10" s="260"/>
      <c r="J10" s="261"/>
      <c r="K10" s="249"/>
      <c r="L10" s="249"/>
      <c r="M10" s="249"/>
      <c r="N10" s="249"/>
      <c r="O10" s="249"/>
      <c r="P10" s="249"/>
      <c r="Q10" s="249"/>
      <c r="R10" s="249"/>
      <c r="S10" s="249"/>
      <c r="T10" s="249"/>
    </row>
    <row r="11" s="250" customFormat="true" ht="18.75" hidden="false" customHeight="false" outlineLevel="0" collapsed="false">
      <c r="A11" s="262"/>
      <c r="B11" s="262" t="n">
        <v>1</v>
      </c>
      <c r="C11" s="262"/>
      <c r="D11" s="262"/>
      <c r="F11" s="257" t="e">
        <f aca="false">"4."&amp;mergeValue() &amp;"."&amp;mergeValue()</f>
        <v>#VALUE!</v>
      </c>
      <c r="G11" s="263" t="s">
        <v>151</v>
      </c>
      <c r="H11" s="259" t="e">
        <f aca="false">IF(#NAME?="","",#NAME?)</f>
        <v>#N/A</v>
      </c>
      <c r="I11" s="260" t="s">
        <v>152</v>
      </c>
      <c r="J11" s="261"/>
      <c r="K11" s="249"/>
      <c r="L11" s="249"/>
      <c r="M11" s="249"/>
      <c r="N11" s="249"/>
      <c r="O11" s="249"/>
      <c r="P11" s="249"/>
      <c r="Q11" s="249"/>
      <c r="R11" s="249"/>
      <c r="S11" s="249"/>
      <c r="T11" s="249"/>
    </row>
    <row r="12" s="250" customFormat="true" ht="22.5" hidden="false" customHeight="false" outlineLevel="0" collapsed="false">
      <c r="A12" s="262"/>
      <c r="B12" s="262"/>
      <c r="C12" s="262" t="n">
        <v>1</v>
      </c>
      <c r="D12" s="262"/>
      <c r="F12" s="257" t="e">
        <f aca="false">"4."&amp;mergeValue() &amp;"."&amp;mergeValue()&amp;"."&amp;mergeValue()</f>
        <v>#VALUE!</v>
      </c>
      <c r="G12" s="264" t="s">
        <v>153</v>
      </c>
      <c r="H12" s="259"/>
      <c r="I12" s="260" t="s">
        <v>154</v>
      </c>
      <c r="J12" s="261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="250" customFormat="true" ht="39" hidden="false" customHeight="true" outlineLevel="0" collapsed="false">
      <c r="A13" s="262"/>
      <c r="B13" s="262"/>
      <c r="C13" s="262"/>
      <c r="D13" s="262" t="n">
        <v>1</v>
      </c>
      <c r="F13" s="257" t="e">
        <f aca="false">"4."&amp;mergeValue() &amp;"."&amp;mergeValue()&amp;"."&amp;mergeValue()&amp;"."&amp;mergeValue()</f>
        <v>#VALUE!</v>
      </c>
      <c r="G13" s="265" t="s">
        <v>155</v>
      </c>
      <c r="H13" s="259"/>
      <c r="I13" s="266" t="s">
        <v>156</v>
      </c>
      <c r="J13" s="261"/>
      <c r="K13" s="249"/>
      <c r="L13" s="249"/>
      <c r="M13" s="249"/>
      <c r="N13" s="249"/>
      <c r="O13" s="249"/>
      <c r="P13" s="249"/>
      <c r="Q13" s="249"/>
      <c r="R13" s="249"/>
      <c r="S13" s="249"/>
      <c r="T13" s="249"/>
    </row>
    <row r="14" s="250" customFormat="true" ht="18.75" hidden="false" customHeight="false" outlineLevel="0" collapsed="false">
      <c r="A14" s="262"/>
      <c r="B14" s="262"/>
      <c r="C14" s="262"/>
      <c r="D14" s="262"/>
      <c r="F14" s="267"/>
      <c r="G14" s="268" t="s">
        <v>157</v>
      </c>
      <c r="H14" s="269"/>
      <c r="I14" s="266"/>
      <c r="J14" s="261"/>
      <c r="K14" s="249"/>
      <c r="L14" s="249"/>
      <c r="M14" s="249"/>
      <c r="N14" s="249"/>
      <c r="O14" s="249"/>
      <c r="P14" s="249"/>
      <c r="Q14" s="249"/>
      <c r="R14" s="249"/>
      <c r="S14" s="249"/>
      <c r="T14" s="249"/>
    </row>
    <row r="15" s="250" customFormat="true" ht="18.75" hidden="false" customHeight="false" outlineLevel="0" collapsed="false">
      <c r="A15" s="262"/>
      <c r="B15" s="262"/>
      <c r="C15" s="262"/>
      <c r="D15" s="262"/>
      <c r="F15" s="270"/>
      <c r="G15" s="271" t="s">
        <v>158</v>
      </c>
      <c r="H15" s="272"/>
      <c r="I15" s="273"/>
      <c r="J15" s="261"/>
      <c r="K15" s="249"/>
      <c r="L15" s="249"/>
      <c r="M15" s="249"/>
      <c r="N15" s="249"/>
      <c r="O15" s="249"/>
      <c r="P15" s="249"/>
      <c r="Q15" s="249"/>
      <c r="R15" s="249"/>
      <c r="S15" s="249"/>
      <c r="T15" s="249"/>
    </row>
    <row r="16" s="250" customFormat="true" ht="18.75" hidden="false" customHeight="false" outlineLevel="0" collapsed="false">
      <c r="A16" s="262"/>
      <c r="B16" s="249"/>
      <c r="C16" s="249"/>
      <c r="D16" s="249"/>
      <c r="F16" s="267"/>
      <c r="G16" s="185" t="s">
        <v>159</v>
      </c>
      <c r="H16" s="274"/>
      <c r="I16" s="275"/>
      <c r="J16" s="261"/>
      <c r="K16" s="249"/>
      <c r="L16" s="249"/>
      <c r="M16" s="249"/>
      <c r="N16" s="249"/>
      <c r="O16" s="249"/>
      <c r="P16" s="249"/>
      <c r="Q16" s="249"/>
      <c r="R16" s="249"/>
      <c r="S16" s="249"/>
      <c r="T16" s="249"/>
    </row>
    <row r="17" s="250" customFormat="true" ht="18.75" hidden="false" customHeight="false" outlineLevel="0" collapsed="false">
      <c r="A17" s="249"/>
      <c r="B17" s="249"/>
      <c r="C17" s="249"/>
      <c r="D17" s="249"/>
      <c r="F17" s="267"/>
      <c r="G17" s="276" t="s">
        <v>160</v>
      </c>
      <c r="H17" s="274"/>
      <c r="I17" s="275"/>
      <c r="J17" s="261"/>
      <c r="K17" s="249"/>
      <c r="L17" s="249"/>
      <c r="M17" s="249"/>
      <c r="N17" s="249"/>
      <c r="O17" s="249"/>
      <c r="P17" s="249"/>
      <c r="Q17" s="249"/>
      <c r="R17" s="249"/>
      <c r="S17" s="249"/>
      <c r="T17" s="249"/>
    </row>
    <row r="18" s="232" customFormat="true" ht="3" hidden="false" customHeight="true" outlineLevel="0" collapsed="false">
      <c r="A18" s="205"/>
      <c r="B18" s="205"/>
      <c r="C18" s="205"/>
      <c r="D18" s="205"/>
      <c r="F18" s="277"/>
      <c r="G18" s="278"/>
      <c r="H18" s="279"/>
      <c r="I18" s="280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  <row r="19" s="232" customFormat="true" ht="15" hidden="false" customHeight="true" outlineLevel="0" collapsed="false">
      <c r="A19" s="205"/>
      <c r="B19" s="205"/>
      <c r="C19" s="205"/>
      <c r="D19" s="205"/>
      <c r="F19" s="281"/>
      <c r="G19" s="282" t="s">
        <v>161</v>
      </c>
      <c r="H19" s="282"/>
      <c r="I19" s="283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32"/>
  <sheetViews>
    <sheetView showFormulas="false" showGridLines="false" showRowColHeaders="true" showZeros="true" rightToLeft="false" tabSelected="false" showOutlineSymbols="true" defaultGridColor="true" view="normal" topLeftCell="I4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false" hidden="true" outlineLevel="0" max="6" min="1" style="135" width="10.57"/>
    <col collapsed="false" customWidth="true" hidden="true" outlineLevel="0" max="8" min="7" style="284" width="9.13"/>
    <col collapsed="false" customWidth="true" hidden="false" outlineLevel="0" max="9" min="9" style="284" width="3.71"/>
    <col collapsed="false" customWidth="true" hidden="false" outlineLevel="0" max="11" min="10" style="247" width="3.71"/>
    <col collapsed="false" customWidth="true" hidden="false" outlineLevel="0" max="12" min="12" style="135" width="12.72"/>
    <col collapsed="false" customWidth="true" hidden="false" outlineLevel="0" max="13" min="13" style="135" width="47.43"/>
    <col collapsed="false" customWidth="true" hidden="true" outlineLevel="0" max="14" min="14" style="135" width="1.71"/>
    <col collapsed="false" customWidth="true" hidden="true" outlineLevel="0" max="15" min="15" style="135" width="20.71"/>
    <col collapsed="false" customWidth="true" hidden="true" outlineLevel="0" max="17" min="16" style="135" width="23.71"/>
    <col collapsed="false" customWidth="true" hidden="false" outlineLevel="0" max="18" min="18" style="135" width="11.72"/>
    <col collapsed="false" customWidth="true" hidden="false" outlineLevel="0" max="19" min="19" style="135" width="3.71"/>
    <col collapsed="false" customWidth="true" hidden="false" outlineLevel="0" max="20" min="20" style="135" width="11.72"/>
    <col collapsed="false" customWidth="true" hidden="true" outlineLevel="0" max="21" min="21" style="135" width="8.57"/>
    <col collapsed="false" customWidth="true" hidden="false" outlineLevel="0" max="22" min="22" style="135" width="4.71"/>
    <col collapsed="false" customWidth="true" hidden="false" outlineLevel="0" max="23" min="23" style="135" width="115.72"/>
    <col collapsed="false" customWidth="false" hidden="false" outlineLevel="0" max="25" min="24" style="140" width="10.57"/>
    <col collapsed="false" customWidth="true" hidden="false" outlineLevel="0" max="26" min="26" style="140" width="11.13"/>
    <col collapsed="false" customWidth="false" hidden="false" outlineLevel="0" max="34" min="27" style="140" width="10.57"/>
    <col collapsed="false" customWidth="false" hidden="false" outlineLevel="0" max="1024" min="35" style="135" width="10.57"/>
  </cols>
  <sheetData>
    <row r="1" customFormat="false" ht="14.25" hidden="true" customHeight="false" outlineLevel="0" collapsed="false">
      <c r="Q1" s="346"/>
      <c r="R1" s="346"/>
    </row>
    <row r="2" customFormat="false" ht="14.25" hidden="true" customHeight="false" outlineLevel="0" collapsed="false">
      <c r="U2" s="346"/>
    </row>
    <row r="3" customFormat="false" ht="14.25" hidden="true" customHeight="false" outlineLevel="0" collapsed="false"/>
    <row r="4" customFormat="false" ht="3" hidden="false" customHeight="true" outlineLevel="0" collapsed="false">
      <c r="J4" s="285"/>
      <c r="K4" s="285"/>
      <c r="L4" s="286"/>
      <c r="M4" s="286"/>
      <c r="N4" s="286"/>
      <c r="O4" s="150"/>
      <c r="P4" s="150"/>
      <c r="Q4" s="150"/>
      <c r="R4" s="150"/>
      <c r="S4" s="150"/>
      <c r="T4" s="150"/>
      <c r="U4" s="150"/>
    </row>
    <row r="5" customFormat="false" ht="24.95" hidden="false" customHeight="true" outlineLevel="0" collapsed="false">
      <c r="J5" s="285"/>
      <c r="K5" s="285"/>
      <c r="L5" s="248" t="s">
        <v>162</v>
      </c>
      <c r="M5" s="248"/>
      <c r="N5" s="248"/>
      <c r="O5" s="248"/>
      <c r="P5" s="248"/>
      <c r="Q5" s="248"/>
      <c r="R5" s="248"/>
      <c r="S5" s="248"/>
      <c r="T5" s="248"/>
      <c r="U5" s="248"/>
    </row>
    <row r="6" customFormat="false" ht="3" hidden="false" customHeight="true" outlineLevel="0" collapsed="false">
      <c r="J6" s="285"/>
      <c r="K6" s="285"/>
      <c r="L6" s="286"/>
      <c r="M6" s="286"/>
      <c r="N6" s="286"/>
      <c r="O6" s="347"/>
      <c r="P6" s="347"/>
      <c r="Q6" s="347"/>
      <c r="R6" s="347"/>
      <c r="S6" s="347"/>
      <c r="T6" s="347"/>
      <c r="U6" s="347"/>
    </row>
    <row r="7" s="232" customFormat="true" ht="22.5" hidden="false" customHeight="false" outlineLevel="0" collapsed="false">
      <c r="G7" s="287"/>
      <c r="H7" s="287"/>
      <c r="L7" s="281"/>
      <c r="M7" s="289" t="e">
        <f aca="false">"Наименование органа регулирования, принявшего решение об "&amp;IF(#NAME?="","утверждении","изменении") &amp; " тарифов"</f>
        <v>#N/A</v>
      </c>
      <c r="N7" s="290"/>
      <c r="O7" s="291" t="e">
        <f aca="false">IF(#NAME?="",IF(#NAME?="","",#NAME?),#NAME?)</f>
        <v>#N/A</v>
      </c>
      <c r="P7" s="291"/>
      <c r="Q7" s="291"/>
      <c r="R7" s="291"/>
      <c r="S7" s="291"/>
      <c r="T7" s="291"/>
      <c r="U7" s="291"/>
      <c r="V7" s="291"/>
      <c r="W7" s="292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</row>
    <row r="8" s="232" customFormat="true" ht="18.75" hidden="false" customHeight="false" outlineLevel="0" collapsed="false">
      <c r="G8" s="287"/>
      <c r="H8" s="287"/>
      <c r="L8" s="281"/>
      <c r="M8" s="289" t="e">
        <f aca="false">IF(#NAME?="","Дата документа об утверждении тарифов","Дата принятия решения об изменении тарифов")</f>
        <v>#N/A</v>
      </c>
      <c r="N8" s="290"/>
      <c r="O8" s="291" t="e">
        <f aca="false">IF(#NAME?="",IF(#NAME?="","",#NAME?),#NAME?)</f>
        <v>#N/A</v>
      </c>
      <c r="P8" s="291"/>
      <c r="Q8" s="291"/>
      <c r="R8" s="291"/>
      <c r="S8" s="291"/>
      <c r="T8" s="291"/>
      <c r="U8" s="291"/>
      <c r="V8" s="291"/>
      <c r="W8" s="292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</row>
    <row r="9" s="232" customFormat="true" ht="18.75" hidden="false" customHeight="false" outlineLevel="0" collapsed="false">
      <c r="G9" s="287"/>
      <c r="H9" s="287"/>
      <c r="L9" s="281"/>
      <c r="M9" s="289" t="e">
        <f aca="false">IF(#NAME?="","Номер документа об утверждении тарифов","Номер принятия решения об изменении тарифов")</f>
        <v>#N/A</v>
      </c>
      <c r="N9" s="290"/>
      <c r="O9" s="291" t="e">
        <f aca="false">IF(#NAME?="",IF(#NAME?="","",#NAME?),#NAME?)</f>
        <v>#N/A</v>
      </c>
      <c r="P9" s="291"/>
      <c r="Q9" s="291"/>
      <c r="R9" s="291"/>
      <c r="S9" s="291"/>
      <c r="T9" s="291"/>
      <c r="U9" s="291"/>
      <c r="V9" s="291"/>
      <c r="W9" s="292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</row>
    <row r="10" s="232" customFormat="true" ht="18.75" hidden="false" customHeight="false" outlineLevel="0" collapsed="false">
      <c r="G10" s="287"/>
      <c r="H10" s="287"/>
      <c r="L10" s="281"/>
      <c r="M10" s="289" t="s">
        <v>53</v>
      </c>
      <c r="N10" s="290"/>
      <c r="O10" s="291" t="e">
        <f aca="false">IF(#NAME?="",IF(#NAME?="","",#NAME?),#NAME?)</f>
        <v>#N/A</v>
      </c>
      <c r="P10" s="291"/>
      <c r="Q10" s="291"/>
      <c r="R10" s="291"/>
      <c r="S10" s="291"/>
      <c r="T10" s="291"/>
      <c r="U10" s="291"/>
      <c r="V10" s="291"/>
      <c r="W10" s="292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</row>
    <row r="11" s="250" customFormat="true" ht="15.75" hidden="true" customHeight="true" outlineLevel="0" collapsed="false">
      <c r="G11" s="293"/>
      <c r="H11" s="293"/>
      <c r="L11" s="211"/>
      <c r="M11" s="211"/>
      <c r="N11" s="211"/>
      <c r="O11" s="294"/>
      <c r="P11" s="294"/>
      <c r="Q11" s="294"/>
      <c r="R11" s="294"/>
      <c r="S11" s="294"/>
      <c r="T11" s="294"/>
      <c r="U11" s="295" t="s">
        <v>163</v>
      </c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</row>
    <row r="12" s="250" customFormat="true" ht="14.25" hidden="false" customHeight="false" outlineLevel="0" collapsed="false">
      <c r="G12" s="293"/>
      <c r="H12" s="293"/>
      <c r="L12" s="211"/>
      <c r="M12" s="211"/>
      <c r="N12" s="211"/>
      <c r="O12" s="149"/>
      <c r="P12" s="149"/>
      <c r="Q12" s="149"/>
      <c r="R12" s="149"/>
      <c r="S12" s="149"/>
      <c r="T12" s="149"/>
      <c r="U12" s="1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</row>
    <row r="13" customFormat="false" ht="15" hidden="false" customHeight="true" outlineLevel="0" collapsed="false">
      <c r="J13" s="285"/>
      <c r="K13" s="285"/>
      <c r="L13" s="162" t="s">
        <v>140</v>
      </c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 t="s">
        <v>141</v>
      </c>
    </row>
    <row r="14" customFormat="false" ht="15" hidden="false" customHeight="true" outlineLevel="0" collapsed="false">
      <c r="J14" s="285"/>
      <c r="K14" s="285"/>
      <c r="L14" s="162" t="s">
        <v>93</v>
      </c>
      <c r="M14" s="162" t="s">
        <v>164</v>
      </c>
      <c r="N14" s="162"/>
      <c r="O14" s="296" t="s">
        <v>165</v>
      </c>
      <c r="P14" s="296"/>
      <c r="Q14" s="296"/>
      <c r="R14" s="296"/>
      <c r="S14" s="296"/>
      <c r="T14" s="296"/>
      <c r="U14" s="162" t="s">
        <v>166</v>
      </c>
      <c r="V14" s="297" t="s">
        <v>167</v>
      </c>
      <c r="W14" s="162"/>
    </row>
    <row r="15" customFormat="false" ht="14.25" hidden="false" customHeight="true" outlineLevel="0" collapsed="false">
      <c r="J15" s="285"/>
      <c r="K15" s="285"/>
      <c r="L15" s="162"/>
      <c r="M15" s="162"/>
      <c r="N15" s="162"/>
      <c r="O15" s="162" t="s">
        <v>168</v>
      </c>
      <c r="P15" s="298" t="s">
        <v>169</v>
      </c>
      <c r="Q15" s="298"/>
      <c r="R15" s="218" t="s">
        <v>170</v>
      </c>
      <c r="S15" s="218"/>
      <c r="T15" s="218"/>
      <c r="U15" s="162"/>
      <c r="V15" s="297"/>
      <c r="W15" s="162"/>
    </row>
    <row r="16" customFormat="false" ht="33.75" hidden="false" customHeight="true" outlineLevel="0" collapsed="false">
      <c r="J16" s="285"/>
      <c r="K16" s="285"/>
      <c r="L16" s="162"/>
      <c r="M16" s="162"/>
      <c r="N16" s="162"/>
      <c r="O16" s="298" t="s">
        <v>171</v>
      </c>
      <c r="P16" s="299" t="s">
        <v>172</v>
      </c>
      <c r="Q16" s="299" t="s">
        <v>173</v>
      </c>
      <c r="R16" s="300" t="s">
        <v>174</v>
      </c>
      <c r="S16" s="300" t="s">
        <v>175</v>
      </c>
      <c r="T16" s="300"/>
      <c r="U16" s="162"/>
      <c r="V16" s="297"/>
      <c r="W16" s="162"/>
    </row>
    <row r="17" customFormat="false" ht="12" hidden="false" customHeight="true" outlineLevel="0" collapsed="false">
      <c r="J17" s="285"/>
      <c r="K17" s="301" t="n">
        <v>1</v>
      </c>
      <c r="L17" s="302" t="s">
        <v>95</v>
      </c>
      <c r="M17" s="302" t="s">
        <v>96</v>
      </c>
      <c r="N17" s="303" t="str">
        <f aca="true">OFFSET(N17,0,-1)</f>
        <v>2</v>
      </c>
      <c r="O17" s="304" t="n">
        <f aca="true">OFFSET(O17,0,-1)+1</f>
        <v>3</v>
      </c>
      <c r="P17" s="304" t="n">
        <f aca="true">OFFSET(P17,0,-1)+1</f>
        <v>4</v>
      </c>
      <c r="Q17" s="304" t="n">
        <f aca="true">OFFSET(Q17,0,-1)+1</f>
        <v>5</v>
      </c>
      <c r="R17" s="304" t="n">
        <f aca="true">OFFSET(R17,0,-1)+1</f>
        <v>6</v>
      </c>
      <c r="S17" s="304" t="n">
        <f aca="true">OFFSET(S17,0,-1)+1</f>
        <v>7</v>
      </c>
      <c r="T17" s="304"/>
      <c r="U17" s="304" t="n">
        <f aca="true">OFFSET(U17,0,-2)+1</f>
        <v>8</v>
      </c>
      <c r="V17" s="303" t="n">
        <f aca="true">OFFSET(V17,0,-1)</f>
        <v>8</v>
      </c>
      <c r="W17" s="304" t="n">
        <f aca="true">OFFSET(W17,0,-1)+1</f>
        <v>9</v>
      </c>
    </row>
    <row r="18" customFormat="false" ht="22.5" hidden="false" customHeight="false" outlineLevel="0" collapsed="false">
      <c r="A18" s="305" t="n">
        <v>1</v>
      </c>
      <c r="B18" s="306"/>
      <c r="C18" s="306"/>
      <c r="D18" s="306"/>
      <c r="E18" s="307"/>
      <c r="F18" s="305"/>
      <c r="G18" s="305"/>
      <c r="H18" s="305"/>
      <c r="I18" s="283"/>
      <c r="J18" s="308"/>
      <c r="K18" s="308"/>
      <c r="L18" s="309" t="e">
        <f aca="false">mergeValue()</f>
        <v>#VALUE!</v>
      </c>
      <c r="M18" s="310" t="s">
        <v>124</v>
      </c>
      <c r="N18" s="311"/>
      <c r="O18" s="312"/>
      <c r="P18" s="312"/>
      <c r="Q18" s="312"/>
      <c r="R18" s="312"/>
      <c r="S18" s="312"/>
      <c r="T18" s="312"/>
      <c r="U18" s="312"/>
      <c r="V18" s="312"/>
      <c r="W18" s="313" t="s">
        <v>176</v>
      </c>
    </row>
    <row r="19" customFormat="false" ht="22.5" hidden="false" customHeight="false" outlineLevel="0" collapsed="false">
      <c r="A19" s="305"/>
      <c r="B19" s="305" t="n">
        <v>1</v>
      </c>
      <c r="C19" s="306"/>
      <c r="D19" s="306"/>
      <c r="E19" s="305"/>
      <c r="F19" s="305"/>
      <c r="G19" s="305"/>
      <c r="H19" s="305"/>
      <c r="I19" s="158"/>
      <c r="J19" s="314"/>
      <c r="K19" s="135"/>
      <c r="L19" s="315" t="e">
        <f aca="false">mergeValue() &amp;"."&amp;mergeValue()</f>
        <v>#VALUE!</v>
      </c>
      <c r="M19" s="316" t="s">
        <v>90</v>
      </c>
      <c r="N19" s="317"/>
      <c r="O19" s="235"/>
      <c r="P19" s="235"/>
      <c r="Q19" s="235"/>
      <c r="R19" s="235"/>
      <c r="S19" s="235"/>
      <c r="T19" s="235"/>
      <c r="U19" s="235"/>
      <c r="V19" s="235"/>
      <c r="W19" s="260" t="s">
        <v>177</v>
      </c>
    </row>
    <row r="20" customFormat="false" ht="45" hidden="false" customHeight="false" outlineLevel="0" collapsed="false">
      <c r="A20" s="305"/>
      <c r="B20" s="305"/>
      <c r="C20" s="305" t="n">
        <v>1</v>
      </c>
      <c r="D20" s="306"/>
      <c r="E20" s="305"/>
      <c r="F20" s="305"/>
      <c r="G20" s="305"/>
      <c r="H20" s="305"/>
      <c r="I20" s="318"/>
      <c r="J20" s="314"/>
      <c r="K20" s="150"/>
      <c r="L20" s="315" t="e">
        <f aca="false">mergeValue() &amp;"."&amp;mergeValue()&amp;"."&amp;mergeValue()</f>
        <v>#VALUE!</v>
      </c>
      <c r="M20" s="319" t="s">
        <v>178</v>
      </c>
      <c r="N20" s="317"/>
      <c r="O20" s="235"/>
      <c r="P20" s="235"/>
      <c r="Q20" s="235"/>
      <c r="R20" s="235"/>
      <c r="S20" s="235"/>
      <c r="T20" s="235"/>
      <c r="U20" s="235"/>
      <c r="V20" s="235"/>
      <c r="W20" s="260" t="s">
        <v>179</v>
      </c>
      <c r="AA20" s="137"/>
    </row>
    <row r="21" customFormat="false" ht="33.75" hidden="false" customHeight="false" outlineLevel="0" collapsed="false">
      <c r="A21" s="305"/>
      <c r="B21" s="305"/>
      <c r="C21" s="305"/>
      <c r="D21" s="305" t="n">
        <v>1</v>
      </c>
      <c r="E21" s="305"/>
      <c r="F21" s="305"/>
      <c r="G21" s="305"/>
      <c r="H21" s="305"/>
      <c r="I21" s="149"/>
      <c r="J21" s="314"/>
      <c r="K21" s="150"/>
      <c r="L21" s="315" t="e">
        <f aca="false">mergeValue() &amp;"."&amp;mergeValue()&amp;"."&amp;mergeValue()&amp;"."&amp;mergeValue()</f>
        <v>#VALUE!</v>
      </c>
      <c r="M21" s="320" t="s">
        <v>180</v>
      </c>
      <c r="N21" s="317"/>
      <c r="O21" s="241"/>
      <c r="P21" s="241"/>
      <c r="Q21" s="241"/>
      <c r="R21" s="241"/>
      <c r="S21" s="241"/>
      <c r="T21" s="241"/>
      <c r="U21" s="241"/>
      <c r="V21" s="241"/>
      <c r="W21" s="260" t="s">
        <v>181</v>
      </c>
      <c r="AA21" s="137"/>
    </row>
    <row r="22" customFormat="false" ht="33.75" hidden="false" customHeight="false" outlineLevel="0" collapsed="false">
      <c r="A22" s="305"/>
      <c r="B22" s="305"/>
      <c r="C22" s="305"/>
      <c r="D22" s="305"/>
      <c r="E22" s="305" t="n">
        <v>1</v>
      </c>
      <c r="F22" s="305"/>
      <c r="G22" s="305"/>
      <c r="H22" s="305"/>
      <c r="I22" s="149"/>
      <c r="J22" s="149"/>
      <c r="K22" s="150"/>
      <c r="L22" s="315" t="e">
        <f aca="false">mergeValue() &amp;"."&amp;mergeValue()&amp;"."&amp;mergeValue()&amp;"."&amp;mergeValue()&amp;"."&amp;mergeValue()</f>
        <v>#VALUE!</v>
      </c>
      <c r="M22" s="321" t="s">
        <v>182</v>
      </c>
      <c r="N22" s="260"/>
      <c r="O22" s="322"/>
      <c r="P22" s="322"/>
      <c r="Q22" s="322"/>
      <c r="R22" s="322"/>
      <c r="S22" s="322"/>
      <c r="T22" s="322"/>
      <c r="U22" s="322"/>
      <c r="V22" s="322"/>
      <c r="W22" s="260" t="s">
        <v>183</v>
      </c>
      <c r="Y22" s="137" t="e">
        <f aca="false">strCheckUnique()</f>
        <v>#VALUE!</v>
      </c>
      <c r="AA22" s="137"/>
    </row>
    <row r="23" customFormat="false" ht="66" hidden="false" customHeight="true" outlineLevel="0" collapsed="false">
      <c r="A23" s="305"/>
      <c r="B23" s="305"/>
      <c r="C23" s="305"/>
      <c r="D23" s="305"/>
      <c r="E23" s="305"/>
      <c r="F23" s="306" t="n">
        <v>1</v>
      </c>
      <c r="G23" s="306"/>
      <c r="H23" s="306"/>
      <c r="I23" s="149"/>
      <c r="J23" s="149"/>
      <c r="K23" s="318"/>
      <c r="L23" s="315" t="e">
        <f aca="false">mergeValue() &amp;"."&amp;mergeValue()&amp;"."&amp;mergeValue()&amp;"."&amp;mergeValue()&amp;"."&amp;mergeValue()&amp;"."&amp;mergeValue()</f>
        <v>#VALUE!</v>
      </c>
      <c r="M23" s="323"/>
      <c r="N23" s="227"/>
      <c r="O23" s="324"/>
      <c r="P23" s="324"/>
      <c r="Q23" s="324"/>
      <c r="R23" s="325"/>
      <c r="S23" s="326" t="s">
        <v>89</v>
      </c>
      <c r="T23" s="325"/>
      <c r="U23" s="326" t="s">
        <v>35</v>
      </c>
      <c r="V23" s="327"/>
      <c r="W23" s="328" t="s">
        <v>184</v>
      </c>
      <c r="X23" s="140" t="e">
        <f aca="false">strCheckDate()</f>
        <v>#VALUE!</v>
      </c>
      <c r="Z23" s="137" t="str">
        <f aca="false">IF(M23="","",M23 )</f>
        <v/>
      </c>
      <c r="AA23" s="137"/>
      <c r="AB23" s="137"/>
      <c r="AC23" s="137"/>
    </row>
    <row r="24" customFormat="false" ht="14.25" hidden="true" customHeight="true" outlineLevel="0" collapsed="false">
      <c r="A24" s="305"/>
      <c r="B24" s="305"/>
      <c r="C24" s="305"/>
      <c r="D24" s="305"/>
      <c r="E24" s="305"/>
      <c r="F24" s="306"/>
      <c r="G24" s="306"/>
      <c r="H24" s="306"/>
      <c r="I24" s="149"/>
      <c r="J24" s="149"/>
      <c r="K24" s="318"/>
      <c r="L24" s="330"/>
      <c r="M24" s="331"/>
      <c r="N24" s="227"/>
      <c r="O24" s="332"/>
      <c r="P24" s="333"/>
      <c r="Q24" s="334" t="str">
        <f aca="false">R23 &amp; "-" &amp; T23</f>
        <v>-</v>
      </c>
      <c r="R24" s="325"/>
      <c r="S24" s="326"/>
      <c r="T24" s="325"/>
      <c r="U24" s="326"/>
      <c r="V24" s="327"/>
      <c r="W24" s="328"/>
      <c r="AA24" s="137"/>
    </row>
    <row r="25" s="2" customFormat="true" ht="15" hidden="false" customHeight="true" outlineLevel="0" collapsed="false">
      <c r="A25" s="305"/>
      <c r="B25" s="305"/>
      <c r="C25" s="305"/>
      <c r="D25" s="305"/>
      <c r="E25" s="305"/>
      <c r="F25" s="306"/>
      <c r="G25" s="306"/>
      <c r="H25" s="306"/>
      <c r="I25" s="149"/>
      <c r="J25" s="149"/>
      <c r="K25" s="308"/>
      <c r="L25" s="335"/>
      <c r="M25" s="336" t="s">
        <v>185</v>
      </c>
      <c r="N25" s="337"/>
      <c r="O25" s="338"/>
      <c r="P25" s="338"/>
      <c r="Q25" s="338"/>
      <c r="R25" s="337"/>
      <c r="S25" s="173"/>
      <c r="T25" s="173"/>
      <c r="U25" s="173"/>
      <c r="V25" s="339"/>
      <c r="W25" s="328"/>
      <c r="X25" s="340"/>
      <c r="Y25" s="340"/>
      <c r="Z25" s="340"/>
      <c r="AA25" s="137"/>
      <c r="AB25" s="340"/>
      <c r="AC25" s="140"/>
      <c r="AD25" s="140"/>
      <c r="AE25" s="140"/>
      <c r="AF25" s="140"/>
      <c r="AG25" s="140"/>
      <c r="AH25" s="140"/>
      <c r="AI25" s="135"/>
    </row>
    <row r="26" s="2" customFormat="true" ht="14.25" hidden="false" customHeight="false" outlineLevel="0" collapsed="false">
      <c r="A26" s="305"/>
      <c r="B26" s="305"/>
      <c r="C26" s="305"/>
      <c r="D26" s="305"/>
      <c r="E26" s="306"/>
      <c r="F26" s="305"/>
      <c r="G26" s="305"/>
      <c r="H26" s="305"/>
      <c r="I26" s="149"/>
      <c r="J26" s="341"/>
      <c r="K26" s="308"/>
      <c r="L26" s="335"/>
      <c r="M26" s="342" t="s">
        <v>186</v>
      </c>
      <c r="N26" s="337"/>
      <c r="O26" s="338"/>
      <c r="P26" s="338"/>
      <c r="Q26" s="338"/>
      <c r="R26" s="337"/>
      <c r="S26" s="173"/>
      <c r="T26" s="173"/>
      <c r="U26" s="337"/>
      <c r="V26" s="173"/>
      <c r="W26" s="339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</row>
    <row r="27" s="2" customFormat="true" ht="14.25" hidden="false" customHeight="false" outlineLevel="0" collapsed="false">
      <c r="A27" s="305"/>
      <c r="B27" s="305"/>
      <c r="C27" s="305"/>
      <c r="D27" s="306"/>
      <c r="E27" s="189"/>
      <c r="F27" s="305"/>
      <c r="G27" s="305"/>
      <c r="H27" s="305"/>
      <c r="I27" s="308"/>
      <c r="J27" s="341"/>
      <c r="K27" s="308"/>
      <c r="L27" s="335"/>
      <c r="M27" s="268" t="s">
        <v>187</v>
      </c>
      <c r="N27" s="337"/>
      <c r="O27" s="338"/>
      <c r="P27" s="338"/>
      <c r="Q27" s="338"/>
      <c r="R27" s="337"/>
      <c r="S27" s="173"/>
      <c r="T27" s="173"/>
      <c r="U27" s="337"/>
      <c r="V27" s="173"/>
      <c r="W27" s="339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</row>
    <row r="28" s="2" customFormat="true" ht="14.25" hidden="false" customHeight="false" outlineLevel="0" collapsed="false">
      <c r="A28" s="305"/>
      <c r="B28" s="305"/>
      <c r="C28" s="306"/>
      <c r="D28" s="306"/>
      <c r="E28" s="189"/>
      <c r="F28" s="305"/>
      <c r="G28" s="305"/>
      <c r="H28" s="305"/>
      <c r="I28" s="308"/>
      <c r="J28" s="341"/>
      <c r="K28" s="308"/>
      <c r="L28" s="335"/>
      <c r="M28" s="343" t="s">
        <v>188</v>
      </c>
      <c r="N28" s="173"/>
      <c r="O28" s="343"/>
      <c r="P28" s="343"/>
      <c r="Q28" s="343"/>
      <c r="R28" s="337"/>
      <c r="S28" s="173"/>
      <c r="T28" s="173"/>
      <c r="U28" s="337"/>
      <c r="V28" s="173"/>
      <c r="W28" s="339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0"/>
    </row>
    <row r="29" s="2" customFormat="true" ht="14.25" hidden="false" customHeight="false" outlineLevel="0" collapsed="false">
      <c r="A29" s="305"/>
      <c r="B29" s="306"/>
      <c r="C29" s="189"/>
      <c r="D29" s="189"/>
      <c r="E29" s="189"/>
      <c r="F29" s="305"/>
      <c r="G29" s="305"/>
      <c r="H29" s="305"/>
      <c r="I29" s="308"/>
      <c r="J29" s="341"/>
      <c r="K29" s="308"/>
      <c r="L29" s="335"/>
      <c r="M29" s="185" t="s">
        <v>119</v>
      </c>
      <c r="N29" s="173"/>
      <c r="O29" s="343"/>
      <c r="P29" s="343"/>
      <c r="Q29" s="343"/>
      <c r="R29" s="337"/>
      <c r="S29" s="173"/>
      <c r="T29" s="173"/>
      <c r="U29" s="337"/>
      <c r="V29" s="173"/>
      <c r="W29" s="339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</row>
    <row r="30" s="2" customFormat="true" ht="14.25" hidden="false" customHeight="false" outlineLevel="0" collapsed="false">
      <c r="A30" s="306"/>
      <c r="B30" s="340"/>
      <c r="C30" s="340"/>
      <c r="D30" s="340"/>
      <c r="E30" s="344"/>
      <c r="F30" s="340"/>
      <c r="G30" s="305"/>
      <c r="H30" s="305"/>
      <c r="I30" s="158"/>
      <c r="J30" s="341"/>
      <c r="K30" s="318"/>
      <c r="L30" s="335"/>
      <c r="M30" s="276" t="s">
        <v>189</v>
      </c>
      <c r="N30" s="173"/>
      <c r="O30" s="343"/>
      <c r="P30" s="343"/>
      <c r="Q30" s="343"/>
      <c r="R30" s="337"/>
      <c r="S30" s="173"/>
      <c r="T30" s="173"/>
      <c r="U30" s="337"/>
      <c r="V30" s="173"/>
      <c r="W30" s="339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</row>
    <row r="31" customFormat="false" ht="3" hidden="false" customHeight="true" outlineLevel="0" collapsed="false"/>
    <row r="32" customFormat="false" ht="48.95" hidden="false" customHeight="true" outlineLevel="0" collapsed="false">
      <c r="M32" s="345" t="s">
        <v>190</v>
      </c>
      <c r="N32" s="345"/>
      <c r="O32" s="345"/>
      <c r="P32" s="345"/>
      <c r="Q32" s="345"/>
      <c r="R32" s="345"/>
      <c r="S32" s="345"/>
      <c r="T32" s="345"/>
      <c r="U32" s="345"/>
      <c r="V32" s="345"/>
    </row>
  </sheetData>
  <sheetProtection sheet="true" password="fa9c" objects="true" scenarios="true" formatColumns="false" formatRows="false"/>
  <mergeCells count="38">
    <mergeCell ref="L5:U5"/>
    <mergeCell ref="O7:V7"/>
    <mergeCell ref="O8:V8"/>
    <mergeCell ref="O9:V9"/>
    <mergeCell ref="O10:V10"/>
    <mergeCell ref="L11:M11"/>
    <mergeCell ref="O12:U12"/>
    <mergeCell ref="L13:V13"/>
    <mergeCell ref="W13:W16"/>
    <mergeCell ref="L14:L16"/>
    <mergeCell ref="M14:M16"/>
    <mergeCell ref="N14:N16"/>
    <mergeCell ref="O14:T14"/>
    <mergeCell ref="U14:U16"/>
    <mergeCell ref="V14:V16"/>
    <mergeCell ref="P15:Q15"/>
    <mergeCell ref="R15:T15"/>
    <mergeCell ref="S16:T16"/>
    <mergeCell ref="S17:T17"/>
    <mergeCell ref="A18:A29"/>
    <mergeCell ref="O18:V18"/>
    <mergeCell ref="B19:B28"/>
    <mergeCell ref="O19:V19"/>
    <mergeCell ref="C20:C27"/>
    <mergeCell ref="O20:V20"/>
    <mergeCell ref="D21:D26"/>
    <mergeCell ref="I21:I26"/>
    <mergeCell ref="O21:V21"/>
    <mergeCell ref="E22:E25"/>
    <mergeCell ref="J22:J25"/>
    <mergeCell ref="O22:V22"/>
    <mergeCell ref="N23:N24"/>
    <mergeCell ref="R23:R24"/>
    <mergeCell ref="S23:S24"/>
    <mergeCell ref="T23:T24"/>
    <mergeCell ref="U23:U24"/>
    <mergeCell ref="W23:W25"/>
    <mergeCell ref="M32:V32"/>
  </mergeCells>
  <dataValidations count="7">
    <dataValidation allowBlank="true" error="Допускается ввод не более 900 символов!" errorTitle="Ошибка" operator="lessThanOrEqual" showDropDown="false" showErrorMessage="true" showInputMessage="true" sqref="W7:W10 O21:V21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R23 T23:T2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S23:S24 U23:U24" type="none">
      <formula1>0</formula1>
      <formula2>0</formula2>
    </dataValidation>
    <dataValidation allowBlank="true" operator="between" promptTitle="checkPeriodRange" showDropDown="false" showErrorMessage="false" showInputMessage="false" sqref="Q24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22" type="list">
      <formula1>0</formula1>
      <formula2>0</formula2>
    </dataValidation>
    <dataValidation allowBlank="true" operator="between" showDropDown="false" showErrorMessage="false" showInputMessage="false" sqref="S25:S30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23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8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16" activeCellId="0" sqref="G16"/>
    </sheetView>
  </sheetViews>
  <sheetFormatPr defaultColWidth="10.57421875" defaultRowHeight="14.25" zeroHeight="false" outlineLevelRow="0" outlineLevelCol="0"/>
  <cols>
    <col collapsed="false" customWidth="true" hidden="true" outlineLevel="0" max="1" min="1" style="246" width="3.71"/>
    <col collapsed="false" customWidth="true" hidden="true" outlineLevel="0" max="4" min="2" style="140" width="3.71"/>
    <col collapsed="false" customWidth="true" hidden="false" outlineLevel="0" max="5" min="5" style="247" width="3.71"/>
    <col collapsed="false" customWidth="true" hidden="false" outlineLevel="0" max="6" min="6" style="135" width="9.72"/>
    <col collapsed="false" customWidth="true" hidden="false" outlineLevel="0" max="7" min="7" style="135" width="37.71"/>
    <col collapsed="false" customWidth="true" hidden="false" outlineLevel="0" max="8" min="8" style="135" width="66.85"/>
    <col collapsed="false" customWidth="true" hidden="false" outlineLevel="0" max="9" min="9" style="135" width="115.72"/>
    <col collapsed="false" customWidth="false" hidden="false" outlineLevel="0" max="11" min="10" style="140" width="10.57"/>
    <col collapsed="false" customWidth="true" hidden="false" outlineLevel="0" max="12" min="12" style="140" width="11.13"/>
    <col collapsed="false" customWidth="false" hidden="false" outlineLevel="0" max="20" min="13" style="140" width="10.57"/>
    <col collapsed="false" customWidth="false" hidden="false" outlineLevel="0" max="1024" min="21" style="135" width="10.57"/>
  </cols>
  <sheetData>
    <row r="1" customFormat="false" ht="3" hidden="false" customHeight="true" outlineLevel="0" collapsed="false">
      <c r="A1" s="246" t="s">
        <v>98</v>
      </c>
    </row>
    <row r="2" customFormat="false" ht="22.5" hidden="false" customHeight="true" outlineLevel="0" collapsed="false">
      <c r="F2" s="248" t="s">
        <v>139</v>
      </c>
      <c r="G2" s="248"/>
      <c r="H2" s="248"/>
      <c r="I2" s="154"/>
    </row>
    <row r="3" customFormat="false" ht="3" hidden="false" customHeight="true" outlineLevel="0" collapsed="false"/>
    <row r="4" s="250" customFormat="true" ht="11.25" hidden="false" customHeight="true" outlineLevel="0" collapsed="false">
      <c r="A4" s="249"/>
      <c r="B4" s="249"/>
      <c r="C4" s="249"/>
      <c r="D4" s="249"/>
      <c r="F4" s="162" t="s">
        <v>140</v>
      </c>
      <c r="G4" s="162"/>
      <c r="H4" s="162"/>
      <c r="I4" s="251" t="s">
        <v>141</v>
      </c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</row>
    <row r="5" s="250" customFormat="true" ht="11.25" hidden="false" customHeight="true" outlineLevel="0" collapsed="false">
      <c r="A5" s="249"/>
      <c r="B5" s="249"/>
      <c r="C5" s="249"/>
      <c r="D5" s="249"/>
      <c r="F5" s="251" t="s">
        <v>93</v>
      </c>
      <c r="G5" s="252" t="s">
        <v>142</v>
      </c>
      <c r="H5" s="253" t="s">
        <v>21</v>
      </c>
      <c r="I5" s="251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</row>
    <row r="6" s="250" customFormat="true" ht="12" hidden="false" customHeight="true" outlineLevel="0" collapsed="false">
      <c r="A6" s="249"/>
      <c r="B6" s="249"/>
      <c r="C6" s="249"/>
      <c r="D6" s="249"/>
      <c r="F6" s="222" t="s">
        <v>95</v>
      </c>
      <c r="G6" s="254" t="n">
        <v>2</v>
      </c>
      <c r="H6" s="255" t="n">
        <v>3</v>
      </c>
      <c r="I6" s="256" t="n">
        <v>4</v>
      </c>
      <c r="J6" s="249" t="n">
        <v>4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</row>
    <row r="7" s="250" customFormat="true" ht="18.75" hidden="false" customHeight="false" outlineLevel="0" collapsed="false">
      <c r="A7" s="249"/>
      <c r="B7" s="249"/>
      <c r="C7" s="249"/>
      <c r="D7" s="249"/>
      <c r="F7" s="257" t="n">
        <v>1</v>
      </c>
      <c r="G7" s="258" t="s">
        <v>143</v>
      </c>
      <c r="H7" s="259" t="e">
        <f aca="false">IF(#NAME?="","",#NAME?)</f>
        <v>#N/A</v>
      </c>
      <c r="I7" s="260" t="s">
        <v>144</v>
      </c>
      <c r="J7" s="261"/>
      <c r="K7" s="249"/>
      <c r="L7" s="249"/>
      <c r="M7" s="249"/>
      <c r="N7" s="249"/>
      <c r="O7" s="249"/>
      <c r="P7" s="249"/>
      <c r="Q7" s="249"/>
      <c r="R7" s="249"/>
      <c r="S7" s="249"/>
      <c r="T7" s="249"/>
    </row>
    <row r="8" s="250" customFormat="true" ht="45" hidden="false" customHeight="false" outlineLevel="0" collapsed="false">
      <c r="A8" s="262" t="n">
        <v>1</v>
      </c>
      <c r="B8" s="249"/>
      <c r="C8" s="249"/>
      <c r="D8" s="249"/>
      <c r="F8" s="257" t="e">
        <f aca="false">"2." &amp;mergeValue()</f>
        <v>#VALUE!</v>
      </c>
      <c r="G8" s="258" t="s">
        <v>145</v>
      </c>
      <c r="H8" s="259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60" t="s">
        <v>146</v>
      </c>
      <c r="J8" s="261"/>
      <c r="K8" s="249"/>
      <c r="L8" s="249"/>
      <c r="M8" s="249"/>
      <c r="N8" s="249"/>
      <c r="O8" s="249"/>
      <c r="P8" s="249"/>
      <c r="Q8" s="249"/>
      <c r="R8" s="249"/>
      <c r="S8" s="249"/>
      <c r="T8" s="249"/>
    </row>
    <row r="9" s="250" customFormat="true" ht="22.5" hidden="false" customHeight="false" outlineLevel="0" collapsed="false">
      <c r="A9" s="262"/>
      <c r="B9" s="249"/>
      <c r="C9" s="249"/>
      <c r="D9" s="249"/>
      <c r="F9" s="257" t="e">
        <f aca="false">"3." &amp;mergeValue()</f>
        <v>#VALUE!</v>
      </c>
      <c r="G9" s="258" t="s">
        <v>147</v>
      </c>
      <c r="H9" s="259" t="str">
        <f aca="false">IF('Перечень тарифов'!F21="","наименование отсутствует","" &amp; 'Перечень тарифов'!F21 &amp; "")</f>
        <v>Холодное водоснабжение. Питьевая вода</v>
      </c>
      <c r="I9" s="260" t="s">
        <v>148</v>
      </c>
      <c r="J9" s="261"/>
      <c r="K9" s="249"/>
      <c r="L9" s="249"/>
      <c r="M9" s="249"/>
      <c r="N9" s="249"/>
      <c r="O9" s="249"/>
      <c r="P9" s="249"/>
      <c r="Q9" s="249"/>
      <c r="R9" s="249"/>
      <c r="S9" s="249"/>
      <c r="T9" s="249"/>
    </row>
    <row r="10" s="250" customFormat="true" ht="22.5" hidden="false" customHeight="false" outlineLevel="0" collapsed="false">
      <c r="A10" s="262"/>
      <c r="B10" s="249"/>
      <c r="C10" s="249"/>
      <c r="D10" s="249"/>
      <c r="F10" s="257" t="e">
        <f aca="false">"4."&amp;mergeValue()</f>
        <v>#VALUE!</v>
      </c>
      <c r="G10" s="258" t="s">
        <v>149</v>
      </c>
      <c r="H10" s="253" t="s">
        <v>150</v>
      </c>
      <c r="I10" s="260"/>
      <c r="J10" s="261"/>
      <c r="K10" s="249"/>
      <c r="L10" s="249"/>
      <c r="M10" s="249"/>
      <c r="N10" s="249"/>
      <c r="O10" s="249"/>
      <c r="P10" s="249"/>
      <c r="Q10" s="249"/>
      <c r="R10" s="249"/>
      <c r="S10" s="249"/>
      <c r="T10" s="249"/>
    </row>
    <row r="11" s="250" customFormat="true" ht="18.75" hidden="false" customHeight="false" outlineLevel="0" collapsed="false">
      <c r="A11" s="262"/>
      <c r="B11" s="262" t="n">
        <v>1</v>
      </c>
      <c r="C11" s="262"/>
      <c r="D11" s="262"/>
      <c r="F11" s="257" t="e">
        <f aca="false">"4."&amp;mergeValue() &amp;"."&amp;mergeValue()</f>
        <v>#VALUE!</v>
      </c>
      <c r="G11" s="263" t="s">
        <v>151</v>
      </c>
      <c r="H11" s="259" t="e">
        <f aca="false">IF(#NAME?="","",#NAME?)</f>
        <v>#N/A</v>
      </c>
      <c r="I11" s="260" t="s">
        <v>152</v>
      </c>
      <c r="J11" s="261"/>
      <c r="K11" s="249"/>
      <c r="L11" s="249"/>
      <c r="M11" s="249"/>
      <c r="N11" s="249"/>
      <c r="O11" s="249"/>
      <c r="P11" s="249"/>
      <c r="Q11" s="249"/>
      <c r="R11" s="249"/>
      <c r="S11" s="249"/>
      <c r="T11" s="249"/>
    </row>
    <row r="12" s="250" customFormat="true" ht="22.5" hidden="false" customHeight="false" outlineLevel="0" collapsed="false">
      <c r="A12" s="262"/>
      <c r="B12" s="262"/>
      <c r="C12" s="262" t="n">
        <v>1</v>
      </c>
      <c r="D12" s="262"/>
      <c r="F12" s="257" t="e">
        <f aca="false">"4."&amp;mergeValue() &amp;"."&amp;mergeValue()&amp;"."&amp;mergeValue()</f>
        <v>#VALUE!</v>
      </c>
      <c r="G12" s="264" t="s">
        <v>153</v>
      </c>
      <c r="H12" s="259" t="str">
        <f aca="false">IF(Территории!H13="","","" &amp; Территории!H13 &amp; "")</f>
        <v>Ейский муниципальный район</v>
      </c>
      <c r="I12" s="260" t="s">
        <v>154</v>
      </c>
      <c r="J12" s="261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="250" customFormat="true" ht="18.75" hidden="false" customHeight="true" outlineLevel="0" collapsed="false">
      <c r="A13" s="262"/>
      <c r="B13" s="262"/>
      <c r="C13" s="262"/>
      <c r="D13" s="262" t="n">
        <v>1</v>
      </c>
      <c r="F13" s="257" t="e">
        <f aca="false">"4."&amp;mergeValue() &amp;"."&amp;mergeValue()&amp;"."&amp;mergeValue()&amp;"."&amp;mergeValue()</f>
        <v>#VALUE!</v>
      </c>
      <c r="G13" s="265" t="s">
        <v>155</v>
      </c>
      <c r="H13" s="259" t="str">
        <f aca="false">IF(Территории!R14="","","" &amp; Территории!R14 &amp; "")</f>
        <v>Ейское городское (03616101)</v>
      </c>
      <c r="I13" s="266" t="s">
        <v>156</v>
      </c>
      <c r="J13" s="261"/>
      <c r="K13" s="249"/>
      <c r="L13" s="249"/>
      <c r="M13" s="249"/>
      <c r="N13" s="249"/>
      <c r="O13" s="249"/>
      <c r="P13" s="249"/>
      <c r="Q13" s="249"/>
      <c r="R13" s="249"/>
      <c r="S13" s="249"/>
      <c r="T13" s="249"/>
    </row>
    <row r="14" s="250" customFormat="true" ht="18.75" hidden="false" customHeight="false" outlineLevel="0" collapsed="false">
      <c r="A14" s="262"/>
      <c r="B14" s="262"/>
      <c r="C14" s="262"/>
      <c r="D14" s="262" t="n">
        <v>2</v>
      </c>
      <c r="F14" s="257" t="e">
        <f aca="false">"4."&amp;mergeValue() &amp;"."&amp;mergeValue()&amp;"."&amp;mergeValue()&amp;"."&amp;mergeValue()</f>
        <v>#VALUE!</v>
      </c>
      <c r="G14" s="265" t="s">
        <v>155</v>
      </c>
      <c r="H14" s="259" t="str">
        <f aca="false">IF(Территории!R15="","","" &amp; Территории!R15 &amp; "")</f>
        <v>Красноармейское (03616416)</v>
      </c>
      <c r="I14" s="266"/>
      <c r="J14" s="261"/>
      <c r="K14" s="249"/>
      <c r="L14" s="249"/>
      <c r="M14" s="249"/>
      <c r="N14" s="249"/>
      <c r="O14" s="249"/>
      <c r="P14" s="249"/>
      <c r="Q14" s="249"/>
      <c r="R14" s="249"/>
      <c r="S14" s="249"/>
      <c r="T14" s="249"/>
    </row>
    <row r="15" s="250" customFormat="true" ht="18.75" hidden="false" customHeight="false" outlineLevel="0" collapsed="false">
      <c r="A15" s="262"/>
      <c r="B15" s="262"/>
      <c r="C15" s="262"/>
      <c r="D15" s="262" t="n">
        <v>3</v>
      </c>
      <c r="F15" s="257" t="e">
        <f aca="false">"4."&amp;mergeValue() &amp;"."&amp;mergeValue()&amp;"."&amp;mergeValue()&amp;"."&amp;mergeValue()</f>
        <v>#VALUE!</v>
      </c>
      <c r="G15" s="265" t="s">
        <v>155</v>
      </c>
      <c r="H15" s="259" t="str">
        <f aca="false">IF(Территории!R16="","","" &amp; Территории!R16 &amp; "")</f>
        <v>Кухаривское (03616419)</v>
      </c>
      <c r="I15" s="266"/>
      <c r="J15" s="261"/>
      <c r="K15" s="249"/>
      <c r="L15" s="249"/>
      <c r="M15" s="249"/>
      <c r="N15" s="249"/>
      <c r="O15" s="249"/>
      <c r="P15" s="249"/>
      <c r="Q15" s="249"/>
      <c r="R15" s="249"/>
      <c r="S15" s="249"/>
      <c r="T15" s="249"/>
    </row>
    <row r="16" s="250" customFormat="true" ht="18.75" hidden="false" customHeight="false" outlineLevel="0" collapsed="false">
      <c r="A16" s="262"/>
      <c r="B16" s="262"/>
      <c r="C16" s="262"/>
      <c r="D16" s="262" t="n">
        <v>4</v>
      </c>
      <c r="F16" s="257" t="e">
        <f aca="false">"4."&amp;mergeValue() &amp;"."&amp;mergeValue()&amp;"."&amp;mergeValue()&amp;"."&amp;mergeValue()</f>
        <v>#VALUE!</v>
      </c>
      <c r="G16" s="265" t="s">
        <v>155</v>
      </c>
      <c r="H16" s="259" t="str">
        <f aca="false">IF(Территории!R17="","","" &amp; Территории!R17 &amp; "")</f>
        <v>Александровское (03616402)</v>
      </c>
      <c r="I16" s="266"/>
      <c r="J16" s="261"/>
      <c r="K16" s="249"/>
      <c r="L16" s="249"/>
      <c r="M16" s="249"/>
      <c r="N16" s="249"/>
      <c r="O16" s="249"/>
      <c r="P16" s="249"/>
      <c r="Q16" s="249"/>
      <c r="R16" s="249"/>
      <c r="S16" s="249"/>
      <c r="T16" s="249"/>
    </row>
    <row r="17" s="232" customFormat="true" ht="3" hidden="false" customHeight="true" outlineLevel="0" collapsed="false">
      <c r="A17" s="205"/>
      <c r="B17" s="205"/>
      <c r="C17" s="205"/>
      <c r="D17" s="205"/>
      <c r="F17" s="277"/>
      <c r="G17" s="278"/>
      <c r="H17" s="279"/>
      <c r="I17" s="280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</row>
    <row r="18" s="232" customFormat="true" ht="15" hidden="false" customHeight="true" outlineLevel="0" collapsed="false">
      <c r="A18" s="205"/>
      <c r="B18" s="205"/>
      <c r="C18" s="205"/>
      <c r="D18" s="205"/>
      <c r="F18" s="281"/>
      <c r="G18" s="282" t="s">
        <v>161</v>
      </c>
      <c r="H18" s="282"/>
      <c r="I18" s="283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</sheetData>
  <sheetProtection sheet="true" objects="true" scenarios="true" formatColumns="false" formatRows="false"/>
  <mergeCells count="8">
    <mergeCell ref="F2:H2"/>
    <mergeCell ref="F4:H4"/>
    <mergeCell ref="I4:I5"/>
    <mergeCell ref="A8:A16"/>
    <mergeCell ref="B11:B16"/>
    <mergeCell ref="C12:C16"/>
    <mergeCell ref="I13:I16"/>
    <mergeCell ref="G18:H18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7:I18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R29"/>
  <sheetViews>
    <sheetView showFormulas="false" showGridLines="false" showRowColHeaders="true" showZeros="true" rightToLeft="false" tabSelected="false" showOutlineSymbols="true" defaultGridColor="true" view="normal" topLeftCell="I4" colorId="64" zoomScale="100" zoomScaleNormal="100" zoomScalePageLayoutView="100" workbookViewId="0">
      <selection pane="topLeft" activeCell="BC25" activeCellId="0" sqref="BC25"/>
    </sheetView>
  </sheetViews>
  <sheetFormatPr defaultColWidth="10.57421875" defaultRowHeight="14.25" zeroHeight="false" outlineLevelRow="0" outlineLevelCol="0"/>
  <cols>
    <col collapsed="false" customWidth="false" hidden="true" outlineLevel="0" max="6" min="1" style="135" width="10.57"/>
    <col collapsed="false" customWidth="true" hidden="true" outlineLevel="0" max="8" min="7" style="284" width="9.13"/>
    <col collapsed="false" customWidth="true" hidden="false" outlineLevel="0" max="9" min="9" style="284" width="3.71"/>
    <col collapsed="false" customWidth="true" hidden="false" outlineLevel="0" max="11" min="10" style="247" width="3.71"/>
    <col collapsed="false" customWidth="true" hidden="false" outlineLevel="0" max="12" min="12" style="135" width="12.72"/>
    <col collapsed="false" customWidth="true" hidden="false" outlineLevel="0" max="13" min="13" style="135" width="47.43"/>
    <col collapsed="false" customWidth="true" hidden="true" outlineLevel="0" max="14" min="14" style="135" width="1.43"/>
    <col collapsed="false" customWidth="true" hidden="false" outlineLevel="0" max="15" min="15" style="135" width="20.71"/>
    <col collapsed="false" customWidth="true" hidden="true" outlineLevel="0" max="17" min="16" style="135" width="23.71"/>
    <col collapsed="false" customWidth="true" hidden="false" outlineLevel="0" max="18" min="18" style="135" width="11.72"/>
    <col collapsed="false" customWidth="true" hidden="false" outlineLevel="0" max="19" min="19" style="135" width="3.71"/>
    <col collapsed="false" customWidth="true" hidden="false" outlineLevel="0" max="20" min="20" style="135" width="11.72"/>
    <col collapsed="false" customWidth="true" hidden="false" outlineLevel="0" max="21" min="21" style="135" width="8.57"/>
    <col collapsed="false" customWidth="true" hidden="false" outlineLevel="0" max="22" min="22" style="135" width="20.71"/>
    <col collapsed="false" customWidth="true" hidden="true" outlineLevel="0" max="24" min="23" style="135" width="23.71"/>
    <col collapsed="false" customWidth="true" hidden="false" outlineLevel="0" max="25" min="25" style="135" width="11.72"/>
    <col collapsed="false" customWidth="true" hidden="false" outlineLevel="0" max="26" min="26" style="135" width="3.71"/>
    <col collapsed="false" customWidth="true" hidden="false" outlineLevel="0" max="27" min="27" style="135" width="11.72"/>
    <col collapsed="false" customWidth="true" hidden="false" outlineLevel="0" max="28" min="28" style="135" width="8.57"/>
    <col collapsed="false" customWidth="true" hidden="false" outlineLevel="0" max="29" min="29" style="135" width="20.71"/>
    <col collapsed="false" customWidth="true" hidden="true" outlineLevel="0" max="31" min="30" style="135" width="23.71"/>
    <col collapsed="false" customWidth="true" hidden="false" outlineLevel="0" max="32" min="32" style="135" width="11.72"/>
    <col collapsed="false" customWidth="true" hidden="false" outlineLevel="0" max="33" min="33" style="135" width="3.71"/>
    <col collapsed="false" customWidth="true" hidden="false" outlineLevel="0" max="34" min="34" style="135" width="11.72"/>
    <col collapsed="false" customWidth="true" hidden="false" outlineLevel="0" max="35" min="35" style="135" width="8.57"/>
    <col collapsed="false" customWidth="true" hidden="false" outlineLevel="0" max="36" min="36" style="135" width="20.71"/>
    <col collapsed="false" customWidth="true" hidden="true" outlineLevel="0" max="38" min="37" style="135" width="23.71"/>
    <col collapsed="false" customWidth="true" hidden="false" outlineLevel="0" max="39" min="39" style="135" width="11.72"/>
    <col collapsed="false" customWidth="true" hidden="false" outlineLevel="0" max="40" min="40" style="135" width="3.71"/>
    <col collapsed="false" customWidth="true" hidden="false" outlineLevel="0" max="41" min="41" style="135" width="11.72"/>
    <col collapsed="false" customWidth="true" hidden="false" outlineLevel="0" max="42" min="42" style="135" width="8.57"/>
    <col collapsed="false" customWidth="true" hidden="false" outlineLevel="0" max="43" min="43" style="135" width="20.71"/>
    <col collapsed="false" customWidth="true" hidden="true" outlineLevel="0" max="45" min="44" style="135" width="23.71"/>
    <col collapsed="false" customWidth="true" hidden="false" outlineLevel="0" max="46" min="46" style="135" width="11.72"/>
    <col collapsed="false" customWidth="true" hidden="false" outlineLevel="0" max="47" min="47" style="135" width="3.71"/>
    <col collapsed="false" customWidth="true" hidden="false" outlineLevel="0" max="48" min="48" style="135" width="11.72"/>
    <col collapsed="false" customWidth="true" hidden="false" outlineLevel="0" max="49" min="49" style="135" width="8.57"/>
    <col collapsed="false" customWidth="true" hidden="false" outlineLevel="0" max="50" min="50" style="135" width="20.71"/>
    <col collapsed="false" customWidth="true" hidden="true" outlineLevel="0" max="52" min="51" style="135" width="23.71"/>
    <col collapsed="false" customWidth="true" hidden="false" outlineLevel="0" max="53" min="53" style="135" width="11.72"/>
    <col collapsed="false" customWidth="true" hidden="false" outlineLevel="0" max="54" min="54" style="135" width="3.71"/>
    <col collapsed="false" customWidth="true" hidden="false" outlineLevel="0" max="55" min="55" style="135" width="11.72"/>
    <col collapsed="false" customWidth="true" hidden="true" outlineLevel="0" max="56" min="56" style="135" width="8.57"/>
    <col collapsed="false" customWidth="true" hidden="false" outlineLevel="0" max="57" min="57" style="135" width="4.71"/>
    <col collapsed="false" customWidth="true" hidden="false" outlineLevel="0" max="58" min="58" style="135" width="115.72"/>
    <col collapsed="false" customWidth="false" hidden="false" outlineLevel="0" max="70" min="59" style="140" width="10.57"/>
    <col collapsed="false" customWidth="false" hidden="false" outlineLevel="0" max="1024" min="71" style="135" width="10.57"/>
  </cols>
  <sheetData>
    <row r="1" customFormat="false" ht="14.25" hidden="true" customHeight="true" outlineLevel="0" collapsed="false">
      <c r="Q1" s="346"/>
      <c r="R1" s="346"/>
      <c r="X1" s="346"/>
      <c r="Y1" s="346"/>
      <c r="AE1" s="346"/>
      <c r="AF1" s="346"/>
      <c r="AL1" s="346"/>
      <c r="AM1" s="346"/>
      <c r="AS1" s="346"/>
      <c r="AT1" s="346"/>
      <c r="AZ1" s="346"/>
      <c r="BA1" s="346"/>
    </row>
    <row r="2" customFormat="false" ht="14.25" hidden="true" customHeight="true" outlineLevel="0" collapsed="false">
      <c r="U2" s="346"/>
      <c r="AB2" s="346"/>
      <c r="AI2" s="346"/>
      <c r="AP2" s="346"/>
      <c r="AW2" s="346"/>
      <c r="BD2" s="346"/>
    </row>
    <row r="3" customFormat="false" ht="14.25" hidden="true" customHeight="true" outlineLevel="0" collapsed="false"/>
    <row r="4" customFormat="false" ht="3" hidden="false" customHeight="true" outlineLevel="0" collapsed="false">
      <c r="J4" s="285"/>
      <c r="K4" s="285"/>
      <c r="L4" s="286"/>
      <c r="M4" s="286"/>
      <c r="N4" s="286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</row>
    <row r="5" customFormat="false" ht="24.95" hidden="false" customHeight="true" outlineLevel="0" collapsed="false">
      <c r="J5" s="285"/>
      <c r="K5" s="285"/>
      <c r="L5" s="248" t="s">
        <v>162</v>
      </c>
      <c r="M5" s="248"/>
      <c r="N5" s="248"/>
      <c r="O5" s="248"/>
      <c r="P5" s="248"/>
      <c r="Q5" s="248"/>
      <c r="R5" s="248"/>
      <c r="S5" s="248"/>
      <c r="T5" s="248"/>
      <c r="U5" s="2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48"/>
      <c r="AX5" s="348"/>
      <c r="AY5" s="348"/>
      <c r="AZ5" s="348"/>
      <c r="BA5" s="348"/>
      <c r="BB5" s="348"/>
      <c r="BC5" s="348"/>
      <c r="BD5" s="348"/>
      <c r="BR5" s="135"/>
    </row>
    <row r="6" customFormat="false" ht="3" hidden="false" customHeight="true" outlineLevel="0" collapsed="false">
      <c r="J6" s="285"/>
      <c r="K6" s="285"/>
      <c r="L6" s="286"/>
      <c r="M6" s="286"/>
      <c r="N6" s="286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7"/>
      <c r="AO6" s="347"/>
      <c r="AP6" s="347"/>
      <c r="AQ6" s="347"/>
      <c r="AR6" s="347"/>
      <c r="AS6" s="347"/>
      <c r="AT6" s="347"/>
      <c r="AU6" s="347"/>
      <c r="AV6" s="347"/>
      <c r="AW6" s="347"/>
      <c r="AX6" s="347"/>
      <c r="AY6" s="347"/>
      <c r="AZ6" s="347"/>
      <c r="BA6" s="347"/>
      <c r="BB6" s="347"/>
      <c r="BC6" s="347"/>
      <c r="BD6" s="347"/>
      <c r="BR6" s="135"/>
    </row>
    <row r="7" s="232" customFormat="true" ht="22.5" hidden="false" customHeight="false" outlineLevel="0" collapsed="false">
      <c r="G7" s="287"/>
      <c r="H7" s="287"/>
      <c r="L7" s="281"/>
      <c r="M7" s="289" t="e">
        <f aca="false">"Наименование органа регулирования, принявшего решение об "&amp;IF(#NAME?="","утверждении","изменении") &amp; " тарифов"</f>
        <v>#N/A</v>
      </c>
      <c r="N7" s="290"/>
      <c r="O7" s="291" t="e">
        <f aca="false">IF(#NAME?="",IF(#NAME?="","",#NAME?),#NAME?)</f>
        <v>#N/A</v>
      </c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2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</row>
    <row r="8" s="232" customFormat="true" ht="18.75" hidden="false" customHeight="false" outlineLevel="0" collapsed="false">
      <c r="G8" s="287"/>
      <c r="H8" s="287"/>
      <c r="L8" s="281"/>
      <c r="M8" s="289" t="e">
        <f aca="false">IF(#NAME?="","Дата документа об утверждении тарифов","Дата принятия решения об изменении тарифов")</f>
        <v>#N/A</v>
      </c>
      <c r="N8" s="290"/>
      <c r="O8" s="291" t="e">
        <f aca="false">IF(#NAME?="",IF(#NAME?="","",#NAME?),#NAME?)</f>
        <v>#N/A</v>
      </c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2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</row>
    <row r="9" s="232" customFormat="true" ht="18.75" hidden="false" customHeight="false" outlineLevel="0" collapsed="false">
      <c r="G9" s="287"/>
      <c r="H9" s="287"/>
      <c r="L9" s="281"/>
      <c r="M9" s="289" t="e">
        <f aca="false">IF(#NAME?="","Номер документа об утверждении тарифов","Номер принятия решения об изменении тарифов")</f>
        <v>#N/A</v>
      </c>
      <c r="N9" s="290"/>
      <c r="O9" s="291" t="e">
        <f aca="false">IF(#NAME?="",IF(#NAME?="","",#NAME?),#NAME?)</f>
        <v>#N/A</v>
      </c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2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="232" customFormat="true" ht="18.75" hidden="false" customHeight="false" outlineLevel="0" collapsed="false">
      <c r="G10" s="287"/>
      <c r="H10" s="287"/>
      <c r="L10" s="281"/>
      <c r="M10" s="289" t="s">
        <v>53</v>
      </c>
      <c r="N10" s="290"/>
      <c r="O10" s="291" t="e">
        <f aca="false">IF(#NAME?="",IF(#NAME?="","",#NAME?),#NAME?)</f>
        <v>#N/A</v>
      </c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2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</row>
    <row r="11" s="250" customFormat="true" ht="11.25" hidden="true" customHeight="true" outlineLevel="0" collapsed="false">
      <c r="G11" s="293"/>
      <c r="H11" s="293"/>
      <c r="L11" s="211"/>
      <c r="M11" s="211"/>
      <c r="N11" s="211"/>
      <c r="O11" s="294"/>
      <c r="P11" s="294"/>
      <c r="Q11" s="294"/>
      <c r="R11" s="294"/>
      <c r="S11" s="294"/>
      <c r="T11" s="294"/>
      <c r="U11" s="295" t="s">
        <v>163</v>
      </c>
      <c r="V11" s="294"/>
      <c r="W11" s="294"/>
      <c r="X11" s="294"/>
      <c r="Y11" s="294"/>
      <c r="Z11" s="294"/>
      <c r="AA11" s="294"/>
      <c r="AB11" s="295" t="s">
        <v>163</v>
      </c>
      <c r="AC11" s="294"/>
      <c r="AD11" s="294"/>
      <c r="AE11" s="294"/>
      <c r="AF11" s="294"/>
      <c r="AG11" s="294"/>
      <c r="AH11" s="294"/>
      <c r="AI11" s="295" t="s">
        <v>163</v>
      </c>
      <c r="AJ11" s="294"/>
      <c r="AK11" s="294"/>
      <c r="AL11" s="294"/>
      <c r="AM11" s="294"/>
      <c r="AN11" s="294"/>
      <c r="AO11" s="294"/>
      <c r="AP11" s="295" t="s">
        <v>163</v>
      </c>
      <c r="AQ11" s="294"/>
      <c r="AR11" s="294"/>
      <c r="AS11" s="294"/>
      <c r="AT11" s="294"/>
      <c r="AU11" s="294"/>
      <c r="AV11" s="294"/>
      <c r="AW11" s="295" t="s">
        <v>163</v>
      </c>
      <c r="AX11" s="294"/>
      <c r="AY11" s="294"/>
      <c r="AZ11" s="294"/>
      <c r="BA11" s="294"/>
      <c r="BB11" s="294"/>
      <c r="BC11" s="294"/>
      <c r="BD11" s="295" t="s">
        <v>163</v>
      </c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</row>
    <row r="12" s="250" customFormat="true" ht="14.25" hidden="false" customHeight="true" outlineLevel="0" collapsed="false">
      <c r="G12" s="293"/>
      <c r="H12" s="293"/>
      <c r="L12" s="211"/>
      <c r="M12" s="211"/>
      <c r="N12" s="211"/>
      <c r="O12" s="149"/>
      <c r="P12" s="149"/>
      <c r="Q12" s="149"/>
      <c r="R12" s="149"/>
      <c r="S12" s="149"/>
      <c r="T12" s="149"/>
      <c r="U12" s="149"/>
      <c r="V12" s="149" t="s">
        <v>191</v>
      </c>
      <c r="W12" s="149"/>
      <c r="X12" s="149"/>
      <c r="Y12" s="149"/>
      <c r="Z12" s="149"/>
      <c r="AA12" s="149"/>
      <c r="AB12" s="149"/>
      <c r="AC12" s="149" t="s">
        <v>191</v>
      </c>
      <c r="AD12" s="149"/>
      <c r="AE12" s="149"/>
      <c r="AF12" s="149"/>
      <c r="AG12" s="149"/>
      <c r="AH12" s="149"/>
      <c r="AI12" s="149"/>
      <c r="AJ12" s="149" t="s">
        <v>191</v>
      </c>
      <c r="AK12" s="149"/>
      <c r="AL12" s="149"/>
      <c r="AM12" s="149"/>
      <c r="AN12" s="149"/>
      <c r="AO12" s="149"/>
      <c r="AP12" s="149"/>
      <c r="AQ12" s="149" t="s">
        <v>191</v>
      </c>
      <c r="AR12" s="149"/>
      <c r="AS12" s="149"/>
      <c r="AT12" s="149"/>
      <c r="AU12" s="149"/>
      <c r="AV12" s="149"/>
      <c r="AW12" s="149"/>
      <c r="AX12" s="149" t="s">
        <v>191</v>
      </c>
      <c r="AY12" s="149"/>
      <c r="AZ12" s="149"/>
      <c r="BA12" s="149"/>
      <c r="BB12" s="149"/>
      <c r="BC12" s="149"/>
      <c r="BD12" s="1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</row>
    <row r="13" customFormat="false" ht="15" hidden="false" customHeight="true" outlineLevel="0" collapsed="false">
      <c r="J13" s="285"/>
      <c r="K13" s="285"/>
      <c r="L13" s="162" t="s">
        <v>140</v>
      </c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 t="s">
        <v>141</v>
      </c>
      <c r="BR13" s="135"/>
    </row>
    <row r="14" customFormat="false" ht="15" hidden="false" customHeight="true" outlineLevel="0" collapsed="false">
      <c r="J14" s="285"/>
      <c r="K14" s="285"/>
      <c r="L14" s="162" t="s">
        <v>93</v>
      </c>
      <c r="M14" s="162" t="s">
        <v>164</v>
      </c>
      <c r="N14" s="162"/>
      <c r="O14" s="296" t="s">
        <v>165</v>
      </c>
      <c r="P14" s="296"/>
      <c r="Q14" s="296"/>
      <c r="R14" s="296"/>
      <c r="S14" s="296"/>
      <c r="T14" s="296"/>
      <c r="U14" s="162" t="s">
        <v>166</v>
      </c>
      <c r="V14" s="296" t="s">
        <v>165</v>
      </c>
      <c r="W14" s="296"/>
      <c r="X14" s="296"/>
      <c r="Y14" s="296"/>
      <c r="Z14" s="296"/>
      <c r="AA14" s="296"/>
      <c r="AB14" s="162" t="s">
        <v>166</v>
      </c>
      <c r="AC14" s="296" t="s">
        <v>165</v>
      </c>
      <c r="AD14" s="296"/>
      <c r="AE14" s="296"/>
      <c r="AF14" s="296"/>
      <c r="AG14" s="296"/>
      <c r="AH14" s="296"/>
      <c r="AI14" s="162" t="s">
        <v>166</v>
      </c>
      <c r="AJ14" s="296" t="s">
        <v>165</v>
      </c>
      <c r="AK14" s="296"/>
      <c r="AL14" s="296"/>
      <c r="AM14" s="296"/>
      <c r="AN14" s="296"/>
      <c r="AO14" s="296"/>
      <c r="AP14" s="162" t="s">
        <v>166</v>
      </c>
      <c r="AQ14" s="296" t="s">
        <v>165</v>
      </c>
      <c r="AR14" s="296"/>
      <c r="AS14" s="296"/>
      <c r="AT14" s="296"/>
      <c r="AU14" s="296"/>
      <c r="AV14" s="296"/>
      <c r="AW14" s="162" t="s">
        <v>166</v>
      </c>
      <c r="AX14" s="296" t="s">
        <v>165</v>
      </c>
      <c r="AY14" s="296"/>
      <c r="AZ14" s="296"/>
      <c r="BA14" s="296"/>
      <c r="BB14" s="296"/>
      <c r="BC14" s="296"/>
      <c r="BD14" s="162" t="s">
        <v>166</v>
      </c>
      <c r="BE14" s="297" t="s">
        <v>167</v>
      </c>
      <c r="BF14" s="162"/>
      <c r="BR14" s="135"/>
    </row>
    <row r="15" customFormat="false" ht="14.25" hidden="false" customHeight="true" outlineLevel="0" collapsed="false">
      <c r="J15" s="285"/>
      <c r="K15" s="285"/>
      <c r="L15" s="162"/>
      <c r="M15" s="162"/>
      <c r="N15" s="162"/>
      <c r="O15" s="162" t="s">
        <v>168</v>
      </c>
      <c r="P15" s="298" t="s">
        <v>169</v>
      </c>
      <c r="Q15" s="298"/>
      <c r="R15" s="218" t="s">
        <v>170</v>
      </c>
      <c r="S15" s="218"/>
      <c r="T15" s="218"/>
      <c r="U15" s="162"/>
      <c r="V15" s="162" t="s">
        <v>168</v>
      </c>
      <c r="W15" s="298" t="s">
        <v>169</v>
      </c>
      <c r="X15" s="298"/>
      <c r="Y15" s="218" t="s">
        <v>170</v>
      </c>
      <c r="Z15" s="218"/>
      <c r="AA15" s="218"/>
      <c r="AB15" s="162"/>
      <c r="AC15" s="162" t="s">
        <v>168</v>
      </c>
      <c r="AD15" s="298" t="s">
        <v>169</v>
      </c>
      <c r="AE15" s="298"/>
      <c r="AF15" s="218" t="s">
        <v>170</v>
      </c>
      <c r="AG15" s="218"/>
      <c r="AH15" s="218"/>
      <c r="AI15" s="162"/>
      <c r="AJ15" s="162" t="s">
        <v>168</v>
      </c>
      <c r="AK15" s="298" t="s">
        <v>169</v>
      </c>
      <c r="AL15" s="298"/>
      <c r="AM15" s="218" t="s">
        <v>170</v>
      </c>
      <c r="AN15" s="218"/>
      <c r="AO15" s="218"/>
      <c r="AP15" s="162"/>
      <c r="AQ15" s="162" t="s">
        <v>168</v>
      </c>
      <c r="AR15" s="298" t="s">
        <v>169</v>
      </c>
      <c r="AS15" s="298"/>
      <c r="AT15" s="218" t="s">
        <v>170</v>
      </c>
      <c r="AU15" s="218"/>
      <c r="AV15" s="218"/>
      <c r="AW15" s="162"/>
      <c r="AX15" s="162" t="s">
        <v>168</v>
      </c>
      <c r="AY15" s="298" t="s">
        <v>169</v>
      </c>
      <c r="AZ15" s="298"/>
      <c r="BA15" s="218" t="s">
        <v>170</v>
      </c>
      <c r="BB15" s="218"/>
      <c r="BC15" s="218"/>
      <c r="BD15" s="162"/>
      <c r="BE15" s="297"/>
      <c r="BF15" s="162"/>
      <c r="BR15" s="135"/>
    </row>
    <row r="16" customFormat="false" ht="33.75" hidden="false" customHeight="true" outlineLevel="0" collapsed="false">
      <c r="J16" s="285"/>
      <c r="K16" s="285"/>
      <c r="L16" s="162"/>
      <c r="M16" s="162"/>
      <c r="N16" s="162"/>
      <c r="O16" s="298" t="s">
        <v>171</v>
      </c>
      <c r="P16" s="299" t="s">
        <v>172</v>
      </c>
      <c r="Q16" s="299" t="s">
        <v>173</v>
      </c>
      <c r="R16" s="300" t="s">
        <v>174</v>
      </c>
      <c r="S16" s="300" t="s">
        <v>175</v>
      </c>
      <c r="T16" s="300"/>
      <c r="U16" s="162"/>
      <c r="V16" s="298" t="s">
        <v>171</v>
      </c>
      <c r="W16" s="299" t="s">
        <v>172</v>
      </c>
      <c r="X16" s="299" t="s">
        <v>173</v>
      </c>
      <c r="Y16" s="300" t="s">
        <v>174</v>
      </c>
      <c r="Z16" s="300" t="s">
        <v>175</v>
      </c>
      <c r="AA16" s="300"/>
      <c r="AB16" s="162"/>
      <c r="AC16" s="298" t="s">
        <v>171</v>
      </c>
      <c r="AD16" s="299" t="s">
        <v>172</v>
      </c>
      <c r="AE16" s="299" t="s">
        <v>173</v>
      </c>
      <c r="AF16" s="300" t="s">
        <v>174</v>
      </c>
      <c r="AG16" s="300" t="s">
        <v>175</v>
      </c>
      <c r="AH16" s="300"/>
      <c r="AI16" s="162"/>
      <c r="AJ16" s="298" t="s">
        <v>171</v>
      </c>
      <c r="AK16" s="299" t="s">
        <v>172</v>
      </c>
      <c r="AL16" s="299" t="s">
        <v>173</v>
      </c>
      <c r="AM16" s="300" t="s">
        <v>174</v>
      </c>
      <c r="AN16" s="300" t="s">
        <v>175</v>
      </c>
      <c r="AO16" s="300"/>
      <c r="AP16" s="162"/>
      <c r="AQ16" s="298" t="s">
        <v>171</v>
      </c>
      <c r="AR16" s="299" t="s">
        <v>172</v>
      </c>
      <c r="AS16" s="299" t="s">
        <v>173</v>
      </c>
      <c r="AT16" s="300" t="s">
        <v>174</v>
      </c>
      <c r="AU16" s="300" t="s">
        <v>175</v>
      </c>
      <c r="AV16" s="300"/>
      <c r="AW16" s="162"/>
      <c r="AX16" s="298" t="s">
        <v>171</v>
      </c>
      <c r="AY16" s="299" t="s">
        <v>172</v>
      </c>
      <c r="AZ16" s="299" t="s">
        <v>173</v>
      </c>
      <c r="BA16" s="300" t="s">
        <v>174</v>
      </c>
      <c r="BB16" s="300" t="s">
        <v>175</v>
      </c>
      <c r="BC16" s="300"/>
      <c r="BD16" s="162"/>
      <c r="BE16" s="297"/>
      <c r="BF16" s="162"/>
      <c r="BR16" s="135"/>
    </row>
    <row r="17" customFormat="false" ht="12" hidden="false" customHeight="true" outlineLevel="0" collapsed="false">
      <c r="J17" s="285"/>
      <c r="K17" s="301" t="n">
        <v>1</v>
      </c>
      <c r="L17" s="302" t="s">
        <v>95</v>
      </c>
      <c r="M17" s="302" t="s">
        <v>96</v>
      </c>
      <c r="N17" s="349" t="s">
        <v>96</v>
      </c>
      <c r="O17" s="304" t="n">
        <f aca="true">OFFSET(O17,0,-1)+1</f>
        <v>3</v>
      </c>
      <c r="P17" s="304" t="n">
        <f aca="true">OFFSET(P17,0,-1)+1</f>
        <v>4</v>
      </c>
      <c r="Q17" s="304" t="n">
        <f aca="true">OFFSET(Q17,0,-1)+1</f>
        <v>5</v>
      </c>
      <c r="R17" s="304" t="n">
        <f aca="true">OFFSET(R17,0,-1)+1</f>
        <v>6</v>
      </c>
      <c r="S17" s="304" t="n">
        <f aca="true">OFFSET(S17,0,-1)+1</f>
        <v>7</v>
      </c>
      <c r="T17" s="304"/>
      <c r="U17" s="304" t="n">
        <f aca="true">OFFSET(U17,0,-2)+1</f>
        <v>8</v>
      </c>
      <c r="V17" s="304" t="n">
        <f aca="true">OFFSET(V17,0,-1)+1</f>
        <v>9</v>
      </c>
      <c r="W17" s="304" t="n">
        <f aca="true">OFFSET(W17,0,-1)+1</f>
        <v>10</v>
      </c>
      <c r="X17" s="304" t="n">
        <f aca="true">OFFSET(X17,0,-1)+1</f>
        <v>11</v>
      </c>
      <c r="Y17" s="304" t="n">
        <f aca="true">OFFSET(Y17,0,-1)+1</f>
        <v>12</v>
      </c>
      <c r="Z17" s="304" t="n">
        <f aca="true">OFFSET(Z17,0,-1)+1</f>
        <v>13</v>
      </c>
      <c r="AA17" s="304"/>
      <c r="AB17" s="304" t="n">
        <f aca="true">OFFSET(AB17,0,-2)+1</f>
        <v>14</v>
      </c>
      <c r="AC17" s="304" t="n">
        <f aca="true">OFFSET(AC17,0,-1)+1</f>
        <v>15</v>
      </c>
      <c r="AD17" s="304" t="n">
        <f aca="true">OFFSET(AD17,0,-1)+1</f>
        <v>16</v>
      </c>
      <c r="AE17" s="304" t="n">
        <f aca="true">OFFSET(AE17,0,-1)+1</f>
        <v>17</v>
      </c>
      <c r="AF17" s="304" t="n">
        <f aca="true">OFFSET(AF17,0,-1)+1</f>
        <v>18</v>
      </c>
      <c r="AG17" s="304" t="n">
        <f aca="true">OFFSET(AG17,0,-1)+1</f>
        <v>19</v>
      </c>
      <c r="AH17" s="304"/>
      <c r="AI17" s="304" t="n">
        <f aca="true">OFFSET(AI17,0,-2)+1</f>
        <v>20</v>
      </c>
      <c r="AJ17" s="304" t="n">
        <f aca="true">OFFSET(AJ17,0,-1)+1</f>
        <v>21</v>
      </c>
      <c r="AK17" s="304" t="n">
        <f aca="true">OFFSET(AK17,0,-1)+1</f>
        <v>22</v>
      </c>
      <c r="AL17" s="304" t="n">
        <f aca="true">OFFSET(AL17,0,-1)+1</f>
        <v>23</v>
      </c>
      <c r="AM17" s="304" t="n">
        <f aca="true">OFFSET(AM17,0,-1)+1</f>
        <v>24</v>
      </c>
      <c r="AN17" s="304" t="n">
        <f aca="true">OFFSET(AN17,0,-1)+1</f>
        <v>25</v>
      </c>
      <c r="AO17" s="304"/>
      <c r="AP17" s="304" t="n">
        <f aca="true">OFFSET(AP17,0,-2)+1</f>
        <v>26</v>
      </c>
      <c r="AQ17" s="304" t="n">
        <f aca="true">OFFSET(AQ17,0,-1)+1</f>
        <v>27</v>
      </c>
      <c r="AR17" s="304" t="n">
        <f aca="true">OFFSET(AR17,0,-1)+1</f>
        <v>28</v>
      </c>
      <c r="AS17" s="304" t="n">
        <f aca="true">OFFSET(AS17,0,-1)+1</f>
        <v>29</v>
      </c>
      <c r="AT17" s="304" t="n">
        <f aca="true">OFFSET(AT17,0,-1)+1</f>
        <v>30</v>
      </c>
      <c r="AU17" s="304" t="n">
        <f aca="true">OFFSET(AU17,0,-1)+1</f>
        <v>31</v>
      </c>
      <c r="AV17" s="304"/>
      <c r="AW17" s="304" t="n">
        <f aca="true">OFFSET(AW17,0,-2)+1</f>
        <v>32</v>
      </c>
      <c r="AX17" s="304" t="n">
        <f aca="true">OFFSET(AX17,0,-1)+1</f>
        <v>33</v>
      </c>
      <c r="AY17" s="304" t="n">
        <f aca="true">OFFSET(AY17,0,-1)+1</f>
        <v>34</v>
      </c>
      <c r="AZ17" s="304" t="n">
        <f aca="true">OFFSET(AZ17,0,-1)+1</f>
        <v>35</v>
      </c>
      <c r="BA17" s="304" t="n">
        <f aca="true">OFFSET(BA17,0,-1)+1</f>
        <v>36</v>
      </c>
      <c r="BB17" s="304" t="n">
        <f aca="true">OFFSET(BB17,0,-1)+1</f>
        <v>37</v>
      </c>
      <c r="BC17" s="304"/>
      <c r="BD17" s="304" t="n">
        <f aca="true">OFFSET(BD17,0,-2)+1</f>
        <v>38</v>
      </c>
      <c r="BE17" s="303" t="n">
        <f aca="true">OFFSET(BE17,0,-1)</f>
        <v>38</v>
      </c>
      <c r="BF17" s="304" t="n">
        <f aca="true">OFFSET(BF17,0,-1)+1</f>
        <v>39</v>
      </c>
    </row>
    <row r="18" customFormat="false" ht="22.5" hidden="false" customHeight="false" outlineLevel="0" collapsed="false">
      <c r="A18" s="305" t="n">
        <v>1</v>
      </c>
      <c r="B18" s="306"/>
      <c r="C18" s="306"/>
      <c r="D18" s="306"/>
      <c r="E18" s="307"/>
      <c r="F18" s="305"/>
      <c r="G18" s="305"/>
      <c r="H18" s="305"/>
      <c r="I18" s="283"/>
      <c r="J18" s="308"/>
      <c r="K18" s="308"/>
      <c r="L18" s="309" t="e">
        <f aca="false">mergeValue()</f>
        <v>#VALUE!</v>
      </c>
      <c r="M18" s="310" t="s">
        <v>124</v>
      </c>
      <c r="N18" s="311"/>
      <c r="O18" s="350" t="str">
        <f aca="false">IF('Перечень тарифов'!J21="","","" &amp; 'Перечень тарифов'!J21 &amp; "")</f>
        <v>Тариф на холодную воду питьевую</v>
      </c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0"/>
      <c r="BA18" s="350"/>
      <c r="BB18" s="350"/>
      <c r="BC18" s="350"/>
      <c r="BD18" s="350"/>
      <c r="BE18" s="350"/>
      <c r="BF18" s="313" t="s">
        <v>176</v>
      </c>
    </row>
    <row r="19" customFormat="false" ht="22.5" hidden="false" customHeight="false" outlineLevel="0" collapsed="false">
      <c r="A19" s="305"/>
      <c r="B19" s="305" t="n">
        <v>1</v>
      </c>
      <c r="C19" s="306"/>
      <c r="D19" s="306"/>
      <c r="E19" s="305"/>
      <c r="F19" s="305"/>
      <c r="G19" s="305"/>
      <c r="H19" s="305"/>
      <c r="I19" s="158"/>
      <c r="J19" s="314"/>
      <c r="K19" s="135"/>
      <c r="L19" s="315" t="e">
        <f aca="false">mergeValue() &amp;"."&amp;mergeValue()</f>
        <v>#VALUE!</v>
      </c>
      <c r="M19" s="316" t="s">
        <v>90</v>
      </c>
      <c r="N19" s="317"/>
      <c r="O19" s="259" t="str">
        <f aca="false">IF('Перечень тарифов'!N21="","","" &amp; 'Перечень тарифов'!N21 &amp; "")</f>
        <v>Ейский муниципальный район, Ейское городское (03616101);
Ейский муниципальный район, Красноармейское (03616416);
Ейский муниципальный район, Кухаривское (03616419);
Ейский муниципальный район, Александровское (03616402);</v>
      </c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59"/>
      <c r="AX19" s="259"/>
      <c r="AY19" s="259"/>
      <c r="AZ19" s="259"/>
      <c r="BA19" s="259"/>
      <c r="BB19" s="259"/>
      <c r="BC19" s="259"/>
      <c r="BD19" s="259"/>
      <c r="BE19" s="259"/>
      <c r="BF19" s="260" t="s">
        <v>177</v>
      </c>
    </row>
    <row r="20" customFormat="false" ht="14.25" hidden="true" customHeight="false" outlineLevel="0" collapsed="false">
      <c r="A20" s="305"/>
      <c r="B20" s="305"/>
      <c r="C20" s="305" t="n">
        <v>1</v>
      </c>
      <c r="D20" s="306"/>
      <c r="E20" s="305"/>
      <c r="F20" s="305"/>
      <c r="G20" s="305"/>
      <c r="H20" s="305"/>
      <c r="I20" s="318"/>
      <c r="J20" s="314"/>
      <c r="K20" s="150"/>
      <c r="L20" s="315" t="e">
        <f aca="false">mergeValue() &amp;"."&amp;mergeValue()&amp;"."&amp;mergeValue()</f>
        <v>#VALUE!</v>
      </c>
      <c r="M20" s="319"/>
      <c r="N20" s="317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60"/>
    </row>
    <row r="21" customFormat="false" ht="33.75" hidden="false" customHeight="true" outlineLevel="0" collapsed="false">
      <c r="A21" s="305"/>
      <c r="B21" s="305"/>
      <c r="C21" s="305"/>
      <c r="D21" s="305" t="n">
        <v>1</v>
      </c>
      <c r="E21" s="305"/>
      <c r="F21" s="305"/>
      <c r="G21" s="305"/>
      <c r="H21" s="305"/>
      <c r="I21" s="149"/>
      <c r="J21" s="314"/>
      <c r="K21" s="150"/>
      <c r="L21" s="315" t="e">
        <f aca="false">mergeValue() &amp;"."&amp;mergeValue()&amp;"."&amp;mergeValue()&amp;"."&amp;mergeValue()</f>
        <v>#VALUE!</v>
      </c>
      <c r="M21" s="320" t="s">
        <v>180</v>
      </c>
      <c r="N21" s="317"/>
      <c r="O21" s="241" t="s">
        <v>35</v>
      </c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60" t="s">
        <v>181</v>
      </c>
    </row>
    <row r="22" customFormat="false" ht="33.75" hidden="false" customHeight="true" outlineLevel="0" collapsed="false">
      <c r="A22" s="305"/>
      <c r="B22" s="305"/>
      <c r="C22" s="305"/>
      <c r="D22" s="305"/>
      <c r="E22" s="305" t="n">
        <v>1</v>
      </c>
      <c r="F22" s="305"/>
      <c r="G22" s="305"/>
      <c r="H22" s="305"/>
      <c r="I22" s="149"/>
      <c r="J22" s="149"/>
      <c r="K22" s="150"/>
      <c r="L22" s="315" t="e">
        <f aca="false">mergeValue() &amp;"."&amp;mergeValue()&amp;"."&amp;mergeValue()&amp;"."&amp;mergeValue()&amp;"."&amp;mergeValue()</f>
        <v>#VALUE!</v>
      </c>
      <c r="M22" s="321" t="s">
        <v>182</v>
      </c>
      <c r="N22" s="260"/>
      <c r="O22" s="322" t="s">
        <v>192</v>
      </c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260" t="s">
        <v>183</v>
      </c>
      <c r="BH22" s="137" t="e">
        <f aca="false">strCheckUnique()</f>
        <v>#VALUE!</v>
      </c>
      <c r="BJ22" s="137"/>
    </row>
    <row r="23" customFormat="false" ht="66" hidden="false" customHeight="true" outlineLevel="0" collapsed="false">
      <c r="A23" s="305"/>
      <c r="B23" s="305"/>
      <c r="C23" s="305"/>
      <c r="D23" s="305"/>
      <c r="E23" s="305"/>
      <c r="F23" s="306" t="n">
        <v>1</v>
      </c>
      <c r="G23" s="306"/>
      <c r="H23" s="306"/>
      <c r="I23" s="149"/>
      <c r="J23" s="149"/>
      <c r="K23" s="318"/>
      <c r="L23" s="315" t="e">
        <f aca="false">mergeValue() &amp;"."&amp;mergeValue()&amp;"."&amp;mergeValue()&amp;"."&amp;mergeValue()&amp;"."&amp;mergeValue()&amp;"."&amp;mergeValue()</f>
        <v>#VALUE!</v>
      </c>
      <c r="M23" s="323"/>
      <c r="N23" s="332"/>
      <c r="O23" s="351" t="n">
        <v>50.18</v>
      </c>
      <c r="P23" s="324"/>
      <c r="Q23" s="324"/>
      <c r="R23" s="325" t="s">
        <v>37</v>
      </c>
      <c r="S23" s="326" t="s">
        <v>89</v>
      </c>
      <c r="T23" s="325" t="s">
        <v>193</v>
      </c>
      <c r="U23" s="326" t="s">
        <v>89</v>
      </c>
      <c r="V23" s="351" t="n">
        <v>52.19</v>
      </c>
      <c r="W23" s="324"/>
      <c r="X23" s="324"/>
      <c r="Y23" s="325" t="s">
        <v>194</v>
      </c>
      <c r="Z23" s="326" t="s">
        <v>89</v>
      </c>
      <c r="AA23" s="325" t="s">
        <v>195</v>
      </c>
      <c r="AB23" s="326" t="s">
        <v>89</v>
      </c>
      <c r="AC23" s="351" t="n">
        <v>52.19</v>
      </c>
      <c r="AD23" s="324"/>
      <c r="AE23" s="324"/>
      <c r="AF23" s="325" t="s">
        <v>196</v>
      </c>
      <c r="AG23" s="326" t="s">
        <v>89</v>
      </c>
      <c r="AH23" s="325" t="s">
        <v>197</v>
      </c>
      <c r="AI23" s="326" t="s">
        <v>89</v>
      </c>
      <c r="AJ23" s="351" t="n">
        <v>53.59</v>
      </c>
      <c r="AK23" s="324"/>
      <c r="AL23" s="324"/>
      <c r="AM23" s="325" t="s">
        <v>198</v>
      </c>
      <c r="AN23" s="326" t="s">
        <v>89</v>
      </c>
      <c r="AO23" s="325" t="s">
        <v>199</v>
      </c>
      <c r="AP23" s="326" t="s">
        <v>89</v>
      </c>
      <c r="AQ23" s="351" t="n">
        <v>53.59</v>
      </c>
      <c r="AR23" s="324"/>
      <c r="AS23" s="324"/>
      <c r="AT23" s="325" t="s">
        <v>200</v>
      </c>
      <c r="AU23" s="326" t="s">
        <v>89</v>
      </c>
      <c r="AV23" s="325" t="s">
        <v>201</v>
      </c>
      <c r="AW23" s="326" t="s">
        <v>89</v>
      </c>
      <c r="AX23" s="351" t="n">
        <v>54.82</v>
      </c>
      <c r="AY23" s="324"/>
      <c r="AZ23" s="324"/>
      <c r="BA23" s="325" t="s">
        <v>202</v>
      </c>
      <c r="BB23" s="326" t="s">
        <v>89</v>
      </c>
      <c r="BC23" s="325" t="s">
        <v>39</v>
      </c>
      <c r="BD23" s="326" t="s">
        <v>35</v>
      </c>
      <c r="BE23" s="327"/>
      <c r="BF23" s="328" t="s">
        <v>184</v>
      </c>
      <c r="BG23" s="140" t="e">
        <f aca="false">strCheckDate()</f>
        <v>#VALUE!</v>
      </c>
      <c r="BH23" s="137"/>
      <c r="BI23" s="137" t="str">
        <f aca="false">IF(M23="","",M23 )</f>
        <v/>
      </c>
      <c r="BJ23" s="137"/>
      <c r="BK23" s="137"/>
      <c r="BL23" s="137"/>
    </row>
    <row r="24" customFormat="false" ht="14.25" hidden="true" customHeight="true" outlineLevel="0" collapsed="false">
      <c r="A24" s="305"/>
      <c r="B24" s="305"/>
      <c r="C24" s="305"/>
      <c r="D24" s="305"/>
      <c r="E24" s="305"/>
      <c r="F24" s="306"/>
      <c r="G24" s="306"/>
      <c r="H24" s="306"/>
      <c r="I24" s="149"/>
      <c r="J24" s="149"/>
      <c r="K24" s="318"/>
      <c r="L24" s="330"/>
      <c r="M24" s="331"/>
      <c r="N24" s="332"/>
      <c r="O24" s="332"/>
      <c r="P24" s="333"/>
      <c r="Q24" s="334" t="str">
        <f aca="false">R23 &amp; "-" &amp; T23</f>
        <v>01.01.2020-30.06.2020</v>
      </c>
      <c r="R24" s="325"/>
      <c r="S24" s="326"/>
      <c r="T24" s="325"/>
      <c r="U24" s="326"/>
      <c r="V24" s="332"/>
      <c r="W24" s="333"/>
      <c r="X24" s="334" t="str">
        <f aca="false">Y23 &amp; "-" &amp; AA23</f>
        <v>01.07.2020-31.12.2020</v>
      </c>
      <c r="Y24" s="325"/>
      <c r="Z24" s="326"/>
      <c r="AA24" s="325"/>
      <c r="AB24" s="326"/>
      <c r="AC24" s="332"/>
      <c r="AD24" s="333"/>
      <c r="AE24" s="334" t="str">
        <f aca="false">AF23 &amp; "-" &amp; AH23</f>
        <v>01.01.2021-30.06.2021</v>
      </c>
      <c r="AF24" s="325"/>
      <c r="AG24" s="326"/>
      <c r="AH24" s="325"/>
      <c r="AI24" s="326"/>
      <c r="AJ24" s="332"/>
      <c r="AK24" s="333"/>
      <c r="AL24" s="334" t="str">
        <f aca="false">AM23 &amp; "-" &amp; AO23</f>
        <v>01.07.2021-31.12.2021</v>
      </c>
      <c r="AM24" s="325"/>
      <c r="AN24" s="326"/>
      <c r="AO24" s="325"/>
      <c r="AP24" s="326"/>
      <c r="AQ24" s="332"/>
      <c r="AR24" s="333"/>
      <c r="AS24" s="334" t="str">
        <f aca="false">AT23 &amp; "-" &amp; AV23</f>
        <v>01.01.2022-30.06.2022</v>
      </c>
      <c r="AT24" s="325"/>
      <c r="AU24" s="326"/>
      <c r="AV24" s="325"/>
      <c r="AW24" s="326"/>
      <c r="AX24" s="332"/>
      <c r="AY24" s="333"/>
      <c r="AZ24" s="334" t="str">
        <f aca="false">BA23 &amp; "-" &amp; BC23</f>
        <v>01.07.2022-31.12.2022</v>
      </c>
      <c r="BA24" s="325"/>
      <c r="BB24" s="326"/>
      <c r="BC24" s="325"/>
      <c r="BD24" s="326"/>
      <c r="BE24" s="327"/>
      <c r="BF24" s="328"/>
      <c r="BH24" s="137"/>
      <c r="BI24" s="137"/>
      <c r="BJ24" s="137"/>
      <c r="BK24" s="137"/>
      <c r="BL24" s="137"/>
    </row>
    <row r="25" s="2" customFormat="true" ht="15" hidden="false" customHeight="true" outlineLevel="0" collapsed="false">
      <c r="A25" s="305"/>
      <c r="B25" s="305"/>
      <c r="C25" s="305"/>
      <c r="D25" s="305"/>
      <c r="E25" s="305"/>
      <c r="F25" s="306"/>
      <c r="G25" s="306"/>
      <c r="H25" s="306"/>
      <c r="I25" s="149"/>
      <c r="J25" s="149"/>
      <c r="K25" s="308"/>
      <c r="L25" s="335"/>
      <c r="M25" s="336" t="s">
        <v>185</v>
      </c>
      <c r="N25" s="342"/>
      <c r="O25" s="338"/>
      <c r="P25" s="338"/>
      <c r="Q25" s="338"/>
      <c r="R25" s="337"/>
      <c r="S25" s="173"/>
      <c r="T25" s="173"/>
      <c r="U25" s="173"/>
      <c r="V25" s="338"/>
      <c r="W25" s="338"/>
      <c r="X25" s="338"/>
      <c r="Y25" s="337"/>
      <c r="Z25" s="173"/>
      <c r="AA25" s="173"/>
      <c r="AB25" s="173"/>
      <c r="AC25" s="338"/>
      <c r="AD25" s="338"/>
      <c r="AE25" s="338"/>
      <c r="AF25" s="337"/>
      <c r="AG25" s="173"/>
      <c r="AH25" s="173"/>
      <c r="AI25" s="173"/>
      <c r="AJ25" s="338"/>
      <c r="AK25" s="338"/>
      <c r="AL25" s="338"/>
      <c r="AM25" s="337"/>
      <c r="AN25" s="173"/>
      <c r="AO25" s="173"/>
      <c r="AP25" s="173"/>
      <c r="AQ25" s="338"/>
      <c r="AR25" s="338"/>
      <c r="AS25" s="338"/>
      <c r="AT25" s="337"/>
      <c r="AU25" s="173"/>
      <c r="AV25" s="173"/>
      <c r="AW25" s="173"/>
      <c r="AX25" s="338"/>
      <c r="AY25" s="338"/>
      <c r="AZ25" s="338"/>
      <c r="BA25" s="337"/>
      <c r="BB25" s="173"/>
      <c r="BC25" s="173"/>
      <c r="BD25" s="173"/>
      <c r="BE25" s="339"/>
      <c r="BF25" s="328"/>
      <c r="BG25" s="340"/>
      <c r="BH25" s="340"/>
      <c r="BI25" s="340"/>
      <c r="BJ25" s="340"/>
      <c r="BK25" s="340"/>
      <c r="BL25" s="340"/>
      <c r="BM25" s="340"/>
      <c r="BN25" s="340"/>
      <c r="BO25" s="340"/>
      <c r="BP25" s="340"/>
      <c r="BQ25" s="340"/>
      <c r="BR25" s="340"/>
    </row>
    <row r="26" s="2" customFormat="true" ht="14.25" hidden="false" customHeight="false" outlineLevel="0" collapsed="false">
      <c r="A26" s="305"/>
      <c r="B26" s="305"/>
      <c r="C26" s="305"/>
      <c r="D26" s="305"/>
      <c r="E26" s="306"/>
      <c r="F26" s="305"/>
      <c r="G26" s="305"/>
      <c r="H26" s="305"/>
      <c r="I26" s="149"/>
      <c r="J26" s="341"/>
      <c r="K26" s="308"/>
      <c r="L26" s="335"/>
      <c r="M26" s="342" t="s">
        <v>186</v>
      </c>
      <c r="N26" s="268"/>
      <c r="O26" s="338"/>
      <c r="P26" s="338"/>
      <c r="Q26" s="338"/>
      <c r="R26" s="337"/>
      <c r="S26" s="173"/>
      <c r="T26" s="173"/>
      <c r="U26" s="337"/>
      <c r="V26" s="338"/>
      <c r="W26" s="338"/>
      <c r="X26" s="338"/>
      <c r="Y26" s="337"/>
      <c r="Z26" s="173"/>
      <c r="AA26" s="173"/>
      <c r="AB26" s="337"/>
      <c r="AC26" s="338"/>
      <c r="AD26" s="338"/>
      <c r="AE26" s="338"/>
      <c r="AF26" s="337"/>
      <c r="AG26" s="173"/>
      <c r="AH26" s="173"/>
      <c r="AI26" s="337"/>
      <c r="AJ26" s="338"/>
      <c r="AK26" s="338"/>
      <c r="AL26" s="338"/>
      <c r="AM26" s="337"/>
      <c r="AN26" s="173"/>
      <c r="AO26" s="173"/>
      <c r="AP26" s="337"/>
      <c r="AQ26" s="338"/>
      <c r="AR26" s="338"/>
      <c r="AS26" s="338"/>
      <c r="AT26" s="337"/>
      <c r="AU26" s="173"/>
      <c r="AV26" s="173"/>
      <c r="AW26" s="337"/>
      <c r="AX26" s="338"/>
      <c r="AY26" s="338"/>
      <c r="AZ26" s="338"/>
      <c r="BA26" s="337"/>
      <c r="BB26" s="173"/>
      <c r="BC26" s="173"/>
      <c r="BD26" s="337"/>
      <c r="BE26" s="173"/>
      <c r="BF26" s="339"/>
      <c r="BG26" s="340"/>
      <c r="BH26" s="340"/>
      <c r="BI26" s="340"/>
      <c r="BJ26" s="340"/>
      <c r="BK26" s="340"/>
      <c r="BL26" s="340"/>
      <c r="BM26" s="340"/>
      <c r="BN26" s="340"/>
      <c r="BO26" s="340"/>
      <c r="BP26" s="340"/>
      <c r="BQ26" s="340"/>
      <c r="BR26" s="340"/>
    </row>
    <row r="27" s="2" customFormat="true" ht="14.25" hidden="false" customHeight="false" outlineLevel="0" collapsed="false">
      <c r="A27" s="305"/>
      <c r="B27" s="305"/>
      <c r="C27" s="305"/>
      <c r="D27" s="306"/>
      <c r="E27" s="189"/>
      <c r="F27" s="305"/>
      <c r="G27" s="305"/>
      <c r="H27" s="305"/>
      <c r="I27" s="308"/>
      <c r="J27" s="341"/>
      <c r="K27" s="308"/>
      <c r="L27" s="335"/>
      <c r="M27" s="268" t="s">
        <v>187</v>
      </c>
      <c r="N27" s="343"/>
      <c r="O27" s="338"/>
      <c r="P27" s="338"/>
      <c r="Q27" s="338"/>
      <c r="R27" s="337"/>
      <c r="S27" s="173"/>
      <c r="T27" s="173"/>
      <c r="U27" s="337"/>
      <c r="V27" s="338"/>
      <c r="W27" s="338"/>
      <c r="X27" s="338"/>
      <c r="Y27" s="337"/>
      <c r="Z27" s="173"/>
      <c r="AA27" s="173"/>
      <c r="AB27" s="337"/>
      <c r="AC27" s="338"/>
      <c r="AD27" s="338"/>
      <c r="AE27" s="338"/>
      <c r="AF27" s="337"/>
      <c r="AG27" s="173"/>
      <c r="AH27" s="173"/>
      <c r="AI27" s="337"/>
      <c r="AJ27" s="338"/>
      <c r="AK27" s="338"/>
      <c r="AL27" s="338"/>
      <c r="AM27" s="337"/>
      <c r="AN27" s="173"/>
      <c r="AO27" s="173"/>
      <c r="AP27" s="337"/>
      <c r="AQ27" s="338"/>
      <c r="AR27" s="338"/>
      <c r="AS27" s="338"/>
      <c r="AT27" s="337"/>
      <c r="AU27" s="173"/>
      <c r="AV27" s="173"/>
      <c r="AW27" s="337"/>
      <c r="AX27" s="338"/>
      <c r="AY27" s="338"/>
      <c r="AZ27" s="338"/>
      <c r="BA27" s="337"/>
      <c r="BB27" s="173"/>
      <c r="BC27" s="173"/>
      <c r="BD27" s="337"/>
      <c r="BE27" s="173"/>
      <c r="BF27" s="339"/>
      <c r="BG27" s="340"/>
      <c r="BH27" s="340"/>
      <c r="BI27" s="340"/>
      <c r="BJ27" s="340"/>
      <c r="BK27" s="340"/>
      <c r="BL27" s="340"/>
      <c r="BM27" s="340"/>
      <c r="BN27" s="340"/>
      <c r="BO27" s="340"/>
      <c r="BP27" s="340"/>
      <c r="BQ27" s="340"/>
      <c r="BR27" s="340"/>
    </row>
    <row r="28" customFormat="false" ht="3" hidden="false" customHeight="true" outlineLevel="0" collapsed="false">
      <c r="BR28" s="135"/>
    </row>
    <row r="29" customFormat="false" ht="48.95" hidden="false" customHeight="true" outlineLevel="0" collapsed="false">
      <c r="M29" s="345" t="s">
        <v>190</v>
      </c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5"/>
      <c r="AS29" s="345"/>
      <c r="AT29" s="345"/>
      <c r="AU29" s="345"/>
      <c r="AV29" s="345"/>
      <c r="AW29" s="345"/>
      <c r="AX29" s="345"/>
      <c r="AY29" s="345"/>
      <c r="AZ29" s="345"/>
      <c r="BA29" s="345"/>
      <c r="BB29" s="345"/>
      <c r="BC29" s="345"/>
      <c r="BD29" s="345"/>
      <c r="BE29" s="345"/>
      <c r="BR29" s="135"/>
    </row>
  </sheetData>
  <sheetProtection sheet="true" objects="true" scenarios="true" formatColumns="false" formatRows="false"/>
  <mergeCells count="92">
    <mergeCell ref="L5:U5"/>
    <mergeCell ref="O7:BE7"/>
    <mergeCell ref="O8:BE8"/>
    <mergeCell ref="O9:BE9"/>
    <mergeCell ref="O10:BE10"/>
    <mergeCell ref="L11:M11"/>
    <mergeCell ref="O12:U12"/>
    <mergeCell ref="V12:AB12"/>
    <mergeCell ref="AC12:AI12"/>
    <mergeCell ref="AJ12:AP12"/>
    <mergeCell ref="AQ12:AW12"/>
    <mergeCell ref="AX12:BD12"/>
    <mergeCell ref="L13:BE13"/>
    <mergeCell ref="BF13:BF16"/>
    <mergeCell ref="L14:L16"/>
    <mergeCell ref="M14:M16"/>
    <mergeCell ref="N14:N16"/>
    <mergeCell ref="O14:T14"/>
    <mergeCell ref="U14:U16"/>
    <mergeCell ref="V14:AA14"/>
    <mergeCell ref="AB14:AB16"/>
    <mergeCell ref="AC14:AH14"/>
    <mergeCell ref="AI14:AI16"/>
    <mergeCell ref="AJ14:AO14"/>
    <mergeCell ref="AP14:AP16"/>
    <mergeCell ref="AQ14:AV14"/>
    <mergeCell ref="AW14:AW16"/>
    <mergeCell ref="AX14:BC14"/>
    <mergeCell ref="BD14:BD16"/>
    <mergeCell ref="BE14:BE16"/>
    <mergeCell ref="P15:Q15"/>
    <mergeCell ref="R15:T15"/>
    <mergeCell ref="W15:X15"/>
    <mergeCell ref="Y15:AA15"/>
    <mergeCell ref="AD15:AE15"/>
    <mergeCell ref="AF15:AH15"/>
    <mergeCell ref="AK15:AL15"/>
    <mergeCell ref="AM15:AO15"/>
    <mergeCell ref="AR15:AS15"/>
    <mergeCell ref="AT15:AV15"/>
    <mergeCell ref="AY15:AZ15"/>
    <mergeCell ref="BA15:BC15"/>
    <mergeCell ref="S16:T16"/>
    <mergeCell ref="Z16:AA16"/>
    <mergeCell ref="AG16:AH16"/>
    <mergeCell ref="AN16:AO16"/>
    <mergeCell ref="AU16:AV16"/>
    <mergeCell ref="BB16:BC16"/>
    <mergeCell ref="S17:T17"/>
    <mergeCell ref="Z17:AA17"/>
    <mergeCell ref="AG17:AH17"/>
    <mergeCell ref="AN17:AO17"/>
    <mergeCell ref="AU17:AV17"/>
    <mergeCell ref="BB17:BC17"/>
    <mergeCell ref="A18:A27"/>
    <mergeCell ref="O18:BE18"/>
    <mergeCell ref="B19:B27"/>
    <mergeCell ref="O19:BE19"/>
    <mergeCell ref="C20:C27"/>
    <mergeCell ref="O20:BE20"/>
    <mergeCell ref="D21:D26"/>
    <mergeCell ref="I21:I26"/>
    <mergeCell ref="O21:BE21"/>
    <mergeCell ref="E22:E25"/>
    <mergeCell ref="J22:J25"/>
    <mergeCell ref="O22:BE22"/>
    <mergeCell ref="R23:R24"/>
    <mergeCell ref="S23:S24"/>
    <mergeCell ref="T23:T24"/>
    <mergeCell ref="U23:U24"/>
    <mergeCell ref="Y23:Y24"/>
    <mergeCell ref="Z23:Z24"/>
    <mergeCell ref="AA23:AA24"/>
    <mergeCell ref="AB23:AB24"/>
    <mergeCell ref="AF23:AF24"/>
    <mergeCell ref="AG23:AG24"/>
    <mergeCell ref="AH23:AH24"/>
    <mergeCell ref="AI23:AI24"/>
    <mergeCell ref="AM23:AM24"/>
    <mergeCell ref="AN23:AN24"/>
    <mergeCell ref="AO23:AO24"/>
    <mergeCell ref="AP23:AP24"/>
    <mergeCell ref="AT23:AT24"/>
    <mergeCell ref="AU23:AU24"/>
    <mergeCell ref="AV23:AV24"/>
    <mergeCell ref="AW23:AW24"/>
    <mergeCell ref="BA23:BA24"/>
    <mergeCell ref="BB23:BB24"/>
    <mergeCell ref="BC23:BC24"/>
    <mergeCell ref="BD23:BD24"/>
    <mergeCell ref="BF23:BF25"/>
    <mergeCell ref="M29:BE29"/>
  </mergeCells>
  <dataValidations count="8">
    <dataValidation allowBlank="true" error="Допускается ввод не более 900 символов!" errorTitle="Ошибка" operator="lessThanOrEqual" showDropDown="false" showErrorMessage="true" showInputMessage="true" sqref="BF7:BF10 O21:BE21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R23 T23:T24 Y23 AA23:AA24 AF23 AH23:AH24 AM23 AO23:AO24 AT23 AV23:AV24 BA23 BC23:BC2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S23:S24 U23:U24 Z23:Z24 AB23:AB24 AG23:AG24 AI23:AI24 AN23:AN24 AP23:AP24 AU23:AU24 AW23:AW24 BB23:BB24 BD23:BD24" type="none">
      <formula1>0</formula1>
      <formula2>0</formula2>
    </dataValidation>
    <dataValidation allowBlank="true" operator="between" promptTitle="checkPeriodRange" showDropDown="false" showErrorMessage="false" showInputMessage="false" sqref="Q24 X24 AE24 AL24 AS24 AZ24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22 V22 AC22 AJ22 AQ22 AX22" type="list">
      <formula1>0</formula1>
      <formula2>0</formula2>
    </dataValidation>
    <dataValidation allowBlank="true" operator="between" showDropDown="false" showErrorMessage="false" showInputMessage="false" sqref="S25:S27 Z25:Z27 AG25:AG27 AN25:AN27 AU25:AU27 BB25:BB27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23" type="textLength">
      <formula1>900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O23 V23 AC23 AJ23 AQ23 AX23" type="decimal">
      <formula1>-1E+024</formula1>
      <formula2>1E+024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true" hidden="true" outlineLevel="0" max="1" min="1" style="246" width="3.71"/>
    <col collapsed="false" customWidth="true" hidden="true" outlineLevel="0" max="4" min="2" style="140" width="3.71"/>
    <col collapsed="false" customWidth="true" hidden="false" outlineLevel="0" max="5" min="5" style="247" width="3.71"/>
    <col collapsed="false" customWidth="true" hidden="false" outlineLevel="0" max="6" min="6" style="135" width="9.72"/>
    <col collapsed="false" customWidth="true" hidden="false" outlineLevel="0" max="7" min="7" style="135" width="37.71"/>
    <col collapsed="false" customWidth="true" hidden="false" outlineLevel="0" max="8" min="8" style="135" width="66.85"/>
    <col collapsed="false" customWidth="true" hidden="false" outlineLevel="0" max="9" min="9" style="135" width="115.72"/>
    <col collapsed="false" customWidth="false" hidden="false" outlineLevel="0" max="11" min="10" style="140" width="10.57"/>
    <col collapsed="false" customWidth="true" hidden="false" outlineLevel="0" max="12" min="12" style="140" width="11.13"/>
    <col collapsed="false" customWidth="false" hidden="false" outlineLevel="0" max="20" min="13" style="140" width="10.57"/>
    <col collapsed="false" customWidth="false" hidden="false" outlineLevel="0" max="1024" min="21" style="135" width="10.57"/>
  </cols>
  <sheetData>
    <row r="1" customFormat="false" ht="3" hidden="false" customHeight="true" outlineLevel="0" collapsed="false">
      <c r="A1" s="246" t="s">
        <v>131</v>
      </c>
    </row>
    <row r="2" customFormat="false" ht="22.5" hidden="false" customHeight="true" outlineLevel="0" collapsed="false">
      <c r="F2" s="248" t="s">
        <v>139</v>
      </c>
      <c r="G2" s="248"/>
      <c r="H2" s="248"/>
      <c r="I2" s="154"/>
    </row>
    <row r="3" customFormat="false" ht="3" hidden="false" customHeight="true" outlineLevel="0" collapsed="false"/>
    <row r="4" s="250" customFormat="true" ht="11.25" hidden="false" customHeight="true" outlineLevel="0" collapsed="false">
      <c r="A4" s="249"/>
      <c r="B4" s="249"/>
      <c r="C4" s="249"/>
      <c r="D4" s="249"/>
      <c r="F4" s="162" t="s">
        <v>140</v>
      </c>
      <c r="G4" s="162"/>
      <c r="H4" s="162"/>
      <c r="I4" s="251" t="s">
        <v>141</v>
      </c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</row>
    <row r="5" s="250" customFormat="true" ht="11.25" hidden="false" customHeight="true" outlineLevel="0" collapsed="false">
      <c r="A5" s="249"/>
      <c r="B5" s="249"/>
      <c r="C5" s="249"/>
      <c r="D5" s="249"/>
      <c r="F5" s="251" t="s">
        <v>93</v>
      </c>
      <c r="G5" s="252" t="s">
        <v>142</v>
      </c>
      <c r="H5" s="253" t="s">
        <v>21</v>
      </c>
      <c r="I5" s="251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</row>
    <row r="6" s="250" customFormat="true" ht="12" hidden="false" customHeight="true" outlineLevel="0" collapsed="false">
      <c r="A6" s="249"/>
      <c r="B6" s="249"/>
      <c r="C6" s="249"/>
      <c r="D6" s="249"/>
      <c r="F6" s="222" t="s">
        <v>95</v>
      </c>
      <c r="G6" s="254" t="n">
        <v>2</v>
      </c>
      <c r="H6" s="255" t="n">
        <v>3</v>
      </c>
      <c r="I6" s="256" t="n">
        <v>4</v>
      </c>
      <c r="J6" s="249" t="n">
        <v>4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</row>
    <row r="7" s="250" customFormat="true" ht="18.75" hidden="false" customHeight="false" outlineLevel="0" collapsed="false">
      <c r="A7" s="249"/>
      <c r="B7" s="249"/>
      <c r="C7" s="249"/>
      <c r="D7" s="249"/>
      <c r="F7" s="257" t="n">
        <v>1</v>
      </c>
      <c r="G7" s="258" t="s">
        <v>143</v>
      </c>
      <c r="H7" s="259" t="e">
        <f aca="false">IF(#NAME?="","",#NAME?)</f>
        <v>#N/A</v>
      </c>
      <c r="I7" s="260" t="s">
        <v>144</v>
      </c>
      <c r="J7" s="261"/>
      <c r="K7" s="249"/>
      <c r="L7" s="249"/>
      <c r="M7" s="249"/>
      <c r="N7" s="249"/>
      <c r="O7" s="249"/>
      <c r="P7" s="249"/>
      <c r="Q7" s="249"/>
      <c r="R7" s="249"/>
      <c r="S7" s="249"/>
      <c r="T7" s="249"/>
    </row>
    <row r="8" s="250" customFormat="true" ht="45" hidden="false" customHeight="false" outlineLevel="0" collapsed="false">
      <c r="A8" s="262" t="n">
        <v>1</v>
      </c>
      <c r="B8" s="249"/>
      <c r="C8" s="249"/>
      <c r="D8" s="249"/>
      <c r="F8" s="257" t="e">
        <f aca="false">"2." &amp;mergeValue()</f>
        <v>#VALUE!</v>
      </c>
      <c r="G8" s="258" t="s">
        <v>145</v>
      </c>
      <c r="H8" s="259"/>
      <c r="I8" s="260" t="s">
        <v>146</v>
      </c>
      <c r="J8" s="261"/>
      <c r="K8" s="249"/>
      <c r="L8" s="249"/>
      <c r="M8" s="249"/>
      <c r="N8" s="249"/>
      <c r="O8" s="249"/>
      <c r="P8" s="249"/>
      <c r="Q8" s="249"/>
      <c r="R8" s="249"/>
      <c r="S8" s="249"/>
      <c r="T8" s="249"/>
    </row>
    <row r="9" s="250" customFormat="true" ht="22.5" hidden="false" customHeight="false" outlineLevel="0" collapsed="false">
      <c r="A9" s="262"/>
      <c r="B9" s="249"/>
      <c r="C9" s="249"/>
      <c r="D9" s="249"/>
      <c r="F9" s="257" t="e">
        <f aca="false">"3." &amp;mergeValue()</f>
        <v>#VALUE!</v>
      </c>
      <c r="G9" s="258" t="s">
        <v>147</v>
      </c>
      <c r="H9" s="259"/>
      <c r="I9" s="260" t="s">
        <v>148</v>
      </c>
      <c r="J9" s="261"/>
      <c r="K9" s="249"/>
      <c r="L9" s="249"/>
      <c r="M9" s="249"/>
      <c r="N9" s="249"/>
      <c r="O9" s="249"/>
      <c r="P9" s="249"/>
      <c r="Q9" s="249"/>
      <c r="R9" s="249"/>
      <c r="S9" s="249"/>
      <c r="T9" s="249"/>
    </row>
    <row r="10" s="250" customFormat="true" ht="22.5" hidden="false" customHeight="false" outlineLevel="0" collapsed="false">
      <c r="A10" s="262"/>
      <c r="B10" s="249"/>
      <c r="C10" s="249"/>
      <c r="D10" s="249"/>
      <c r="F10" s="257" t="e">
        <f aca="false">"4."&amp;mergeValue()</f>
        <v>#VALUE!</v>
      </c>
      <c r="G10" s="258" t="s">
        <v>149</v>
      </c>
      <c r="H10" s="253" t="s">
        <v>150</v>
      </c>
      <c r="I10" s="260"/>
      <c r="J10" s="261"/>
      <c r="K10" s="249"/>
      <c r="L10" s="249"/>
      <c r="M10" s="249"/>
      <c r="N10" s="249"/>
      <c r="O10" s="249"/>
      <c r="P10" s="249"/>
      <c r="Q10" s="249"/>
      <c r="R10" s="249"/>
      <c r="S10" s="249"/>
      <c r="T10" s="249"/>
    </row>
    <row r="11" s="250" customFormat="true" ht="18.75" hidden="false" customHeight="false" outlineLevel="0" collapsed="false">
      <c r="A11" s="262"/>
      <c r="B11" s="262" t="n">
        <v>1</v>
      </c>
      <c r="C11" s="262"/>
      <c r="D11" s="262"/>
      <c r="F11" s="257" t="e">
        <f aca="false">"4."&amp;mergeValue() &amp;"."&amp;mergeValue()</f>
        <v>#VALUE!</v>
      </c>
      <c r="G11" s="263" t="s">
        <v>151</v>
      </c>
      <c r="H11" s="259" t="e">
        <f aca="false">IF(#NAME?="","",#NAME?)</f>
        <v>#N/A</v>
      </c>
      <c r="I11" s="260" t="s">
        <v>152</v>
      </c>
      <c r="J11" s="261"/>
      <c r="K11" s="249"/>
      <c r="L11" s="249"/>
      <c r="M11" s="249"/>
      <c r="N11" s="249"/>
      <c r="O11" s="249"/>
      <c r="P11" s="249"/>
      <c r="Q11" s="249"/>
      <c r="R11" s="249"/>
      <c r="S11" s="249"/>
      <c r="T11" s="249"/>
    </row>
    <row r="12" s="250" customFormat="true" ht="22.5" hidden="false" customHeight="false" outlineLevel="0" collapsed="false">
      <c r="A12" s="262"/>
      <c r="B12" s="262"/>
      <c r="C12" s="262" t="n">
        <v>1</v>
      </c>
      <c r="D12" s="262"/>
      <c r="F12" s="257" t="e">
        <f aca="false">"4."&amp;mergeValue() &amp;"."&amp;mergeValue()&amp;"."&amp;mergeValue()</f>
        <v>#VALUE!</v>
      </c>
      <c r="G12" s="264" t="s">
        <v>153</v>
      </c>
      <c r="H12" s="259"/>
      <c r="I12" s="260" t="s">
        <v>154</v>
      </c>
      <c r="J12" s="261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="250" customFormat="true" ht="39" hidden="false" customHeight="true" outlineLevel="0" collapsed="false">
      <c r="A13" s="262"/>
      <c r="B13" s="262"/>
      <c r="C13" s="262"/>
      <c r="D13" s="262" t="n">
        <v>1</v>
      </c>
      <c r="F13" s="257" t="e">
        <f aca="false">"4."&amp;mergeValue() &amp;"."&amp;mergeValue()&amp;"."&amp;mergeValue()&amp;"."&amp;mergeValue()</f>
        <v>#VALUE!</v>
      </c>
      <c r="G13" s="265" t="s">
        <v>155</v>
      </c>
      <c r="H13" s="259"/>
      <c r="I13" s="266" t="s">
        <v>156</v>
      </c>
      <c r="J13" s="261"/>
      <c r="K13" s="249"/>
      <c r="L13" s="249"/>
      <c r="M13" s="249"/>
      <c r="N13" s="249"/>
      <c r="O13" s="249"/>
      <c r="P13" s="249"/>
      <c r="Q13" s="249"/>
      <c r="R13" s="249"/>
      <c r="S13" s="249"/>
      <c r="T13" s="249"/>
    </row>
    <row r="14" s="250" customFormat="true" ht="18.75" hidden="false" customHeight="false" outlineLevel="0" collapsed="false">
      <c r="A14" s="262"/>
      <c r="B14" s="262"/>
      <c r="C14" s="262"/>
      <c r="D14" s="262"/>
      <c r="F14" s="267"/>
      <c r="G14" s="268" t="s">
        <v>157</v>
      </c>
      <c r="H14" s="269"/>
      <c r="I14" s="266"/>
      <c r="J14" s="261"/>
      <c r="K14" s="249"/>
      <c r="L14" s="249"/>
      <c r="M14" s="249"/>
      <c r="N14" s="249"/>
      <c r="O14" s="249"/>
      <c r="P14" s="249"/>
      <c r="Q14" s="249"/>
      <c r="R14" s="249"/>
      <c r="S14" s="249"/>
      <c r="T14" s="249"/>
    </row>
    <row r="15" s="250" customFormat="true" ht="18.75" hidden="false" customHeight="false" outlineLevel="0" collapsed="false">
      <c r="A15" s="262"/>
      <c r="B15" s="262"/>
      <c r="C15" s="262"/>
      <c r="D15" s="262"/>
      <c r="F15" s="270"/>
      <c r="G15" s="271" t="s">
        <v>158</v>
      </c>
      <c r="H15" s="272"/>
      <c r="I15" s="273"/>
      <c r="J15" s="261"/>
      <c r="K15" s="249"/>
      <c r="L15" s="249"/>
      <c r="M15" s="249"/>
      <c r="N15" s="249"/>
      <c r="O15" s="249"/>
      <c r="P15" s="249"/>
      <c r="Q15" s="249"/>
      <c r="R15" s="249"/>
      <c r="S15" s="249"/>
      <c r="T15" s="249"/>
    </row>
    <row r="16" s="250" customFormat="true" ht="18.75" hidden="false" customHeight="false" outlineLevel="0" collapsed="false">
      <c r="A16" s="262"/>
      <c r="B16" s="249"/>
      <c r="C16" s="249"/>
      <c r="D16" s="249"/>
      <c r="F16" s="267"/>
      <c r="G16" s="185" t="s">
        <v>159</v>
      </c>
      <c r="H16" s="274"/>
      <c r="I16" s="275"/>
      <c r="J16" s="261"/>
      <c r="K16" s="249"/>
      <c r="L16" s="249"/>
      <c r="M16" s="249"/>
      <c r="N16" s="249"/>
      <c r="O16" s="249"/>
      <c r="P16" s="249"/>
      <c r="Q16" s="249"/>
      <c r="R16" s="249"/>
      <c r="S16" s="249"/>
      <c r="T16" s="249"/>
    </row>
    <row r="17" s="250" customFormat="true" ht="18.75" hidden="false" customHeight="false" outlineLevel="0" collapsed="false">
      <c r="A17" s="249"/>
      <c r="B17" s="249"/>
      <c r="C17" s="249"/>
      <c r="D17" s="249"/>
      <c r="F17" s="267"/>
      <c r="G17" s="276" t="s">
        <v>160</v>
      </c>
      <c r="H17" s="274"/>
      <c r="I17" s="275"/>
      <c r="J17" s="261"/>
      <c r="K17" s="249"/>
      <c r="L17" s="249"/>
      <c r="M17" s="249"/>
      <c r="N17" s="249"/>
      <c r="O17" s="249"/>
      <c r="P17" s="249"/>
      <c r="Q17" s="249"/>
      <c r="R17" s="249"/>
      <c r="S17" s="249"/>
      <c r="T17" s="249"/>
    </row>
    <row r="18" s="232" customFormat="true" ht="3" hidden="false" customHeight="true" outlineLevel="0" collapsed="false">
      <c r="A18" s="205"/>
      <c r="B18" s="205"/>
      <c r="C18" s="205"/>
      <c r="D18" s="205"/>
      <c r="F18" s="277"/>
      <c r="G18" s="278"/>
      <c r="H18" s="279"/>
      <c r="I18" s="280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  <row r="19" s="232" customFormat="true" ht="15" hidden="false" customHeight="true" outlineLevel="0" collapsed="false">
      <c r="A19" s="205"/>
      <c r="B19" s="205"/>
      <c r="C19" s="205"/>
      <c r="D19" s="205"/>
      <c r="F19" s="281"/>
      <c r="G19" s="282" t="s">
        <v>161</v>
      </c>
      <c r="H19" s="282"/>
      <c r="I19" s="283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A33"/>
  <sheetViews>
    <sheetView showFormulas="false" showGridLines="false" showRowColHeaders="true" showZeros="true" rightToLeft="false" tabSelected="false" showOutlineSymbols="true" defaultGridColor="true" view="normal" topLeftCell="K4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true" hidden="true" outlineLevel="0" max="6" min="1" style="135" width="11.23"/>
    <col collapsed="false" customWidth="true" hidden="true" outlineLevel="0" max="7" min="7" style="284" width="9.13"/>
    <col collapsed="false" customWidth="true" hidden="true" outlineLevel="0" max="8" min="8" style="284" width="2"/>
    <col collapsed="false" customWidth="true" hidden="true" outlineLevel="0" max="9" min="9" style="284" width="3.71"/>
    <col collapsed="false" customWidth="true" hidden="true" outlineLevel="0" max="10" min="10" style="247" width="3.71"/>
    <col collapsed="false" customWidth="true" hidden="false" outlineLevel="0" max="11" min="11" style="247" width="3.71"/>
    <col collapsed="false" customWidth="true" hidden="false" outlineLevel="0" max="12" min="12" style="135" width="12.72"/>
    <col collapsed="false" customWidth="true" hidden="false" outlineLevel="0" max="13" min="13" style="135" width="47.43"/>
    <col collapsed="false" customWidth="true" hidden="false" outlineLevel="0" max="15" min="14" style="135" width="3.71"/>
    <col collapsed="false" customWidth="true" hidden="false" outlineLevel="0" max="16" min="16" style="135" width="4.14"/>
    <col collapsed="false" customWidth="true" hidden="false" outlineLevel="0" max="17" min="17" style="135" width="18.14"/>
    <col collapsed="false" customWidth="true" hidden="false" outlineLevel="0" max="20" min="18" style="135" width="3.71"/>
    <col collapsed="false" customWidth="true" hidden="false" outlineLevel="0" max="21" min="21" style="135" width="12.86"/>
    <col collapsed="false" customWidth="true" hidden="false" outlineLevel="0" max="24" min="22" style="135" width="3.71"/>
    <col collapsed="false" customWidth="true" hidden="false" outlineLevel="0" max="25" min="25" style="135" width="12.86"/>
    <col collapsed="false" customWidth="true" hidden="false" outlineLevel="0" max="28" min="26" style="135" width="3.71"/>
    <col collapsed="false" customWidth="true" hidden="false" outlineLevel="0" max="29" min="29" style="135" width="12.86"/>
    <col collapsed="false" customWidth="true" hidden="false" outlineLevel="0" max="33" min="30" style="135" width="21.43"/>
    <col collapsed="false" customWidth="true" hidden="false" outlineLevel="0" max="34" min="34" style="135" width="11.72"/>
    <col collapsed="false" customWidth="true" hidden="false" outlineLevel="0" max="35" min="35" style="135" width="3.71"/>
    <col collapsed="false" customWidth="true" hidden="false" outlineLevel="0" max="36" min="36" style="135" width="11.72"/>
    <col collapsed="false" customWidth="true" hidden="true" outlineLevel="0" max="37" min="37" style="135" width="8.57"/>
    <col collapsed="false" customWidth="true" hidden="false" outlineLevel="0" max="38" min="38" style="135" width="4.57"/>
    <col collapsed="false" customWidth="true" hidden="false" outlineLevel="0" max="39" min="39" style="135" width="115.72"/>
    <col collapsed="false" customWidth="false" hidden="false" outlineLevel="0" max="41" min="40" style="140" width="10.57"/>
    <col collapsed="false" customWidth="true" hidden="false" outlineLevel="0" max="42" min="42" style="140" width="13.43"/>
    <col collapsed="false" customWidth="false" hidden="false" outlineLevel="0" max="50" min="43" style="140" width="10.57"/>
    <col collapsed="false" customWidth="false" hidden="false" outlineLevel="0" max="1024" min="51" style="135" width="10.57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J4" s="285"/>
      <c r="K4" s="285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150"/>
      <c r="AE4" s="150"/>
      <c r="AF4" s="150"/>
      <c r="AG4" s="150"/>
      <c r="AH4" s="150"/>
      <c r="AI4" s="150"/>
      <c r="AJ4" s="150"/>
      <c r="AK4" s="286"/>
    </row>
    <row r="5" customFormat="false" ht="22.5" hidden="false" customHeight="true" outlineLevel="0" collapsed="false">
      <c r="J5" s="285"/>
      <c r="K5" s="285"/>
      <c r="L5" s="352" t="s">
        <v>203</v>
      </c>
      <c r="M5" s="352"/>
      <c r="N5" s="352"/>
      <c r="O5" s="352"/>
      <c r="P5" s="352"/>
      <c r="Q5" s="352"/>
      <c r="R5" s="352"/>
      <c r="S5" s="352"/>
      <c r="T5" s="352"/>
      <c r="U5" s="352"/>
      <c r="V5" s="353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5"/>
    </row>
    <row r="6" customFormat="false" ht="3" hidden="false" customHeight="true" outlineLevel="0" collapsed="false">
      <c r="J6" s="285"/>
      <c r="K6" s="285"/>
      <c r="L6" s="286"/>
      <c r="M6" s="286"/>
      <c r="N6" s="286"/>
      <c r="O6" s="286"/>
      <c r="P6" s="286"/>
      <c r="Q6" s="286"/>
      <c r="R6" s="286"/>
      <c r="S6" s="347"/>
      <c r="T6" s="347"/>
      <c r="U6" s="347"/>
      <c r="V6" s="347"/>
      <c r="W6" s="347"/>
      <c r="X6" s="347"/>
      <c r="Y6" s="286"/>
    </row>
    <row r="7" s="232" customFormat="true" ht="22.5" hidden="false" customHeight="false" outlineLevel="0" collapsed="false">
      <c r="G7" s="287"/>
      <c r="H7" s="287"/>
      <c r="L7" s="281"/>
      <c r="M7" s="289" t="e">
        <f aca="false">"Наименование органа регулирования, принявшего решение об "&amp;IF(#NAME?="","утверждении","изменении") &amp; " тарифов"</f>
        <v>#N/A</v>
      </c>
      <c r="N7" s="291" t="e">
        <f aca="false">IF(#NAME?="",IF(#NAME?="","",#NAME?),#NAME?)</f>
        <v>#N/A</v>
      </c>
      <c r="O7" s="291"/>
      <c r="P7" s="291"/>
      <c r="Q7" s="291"/>
      <c r="R7" s="291"/>
      <c r="S7" s="291"/>
      <c r="T7" s="291"/>
      <c r="U7" s="291"/>
      <c r="V7" s="292"/>
      <c r="W7" s="283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</row>
    <row r="8" s="232" customFormat="true" ht="18.75" hidden="false" customHeight="false" outlineLevel="0" collapsed="false">
      <c r="G8" s="287"/>
      <c r="H8" s="287"/>
      <c r="L8" s="281"/>
      <c r="M8" s="289" t="e">
        <f aca="false">IF(#NAME?="","Дата документа об утверждении тарифов","Дата принятия решения об изменении тарифов")</f>
        <v>#N/A</v>
      </c>
      <c r="N8" s="291" t="e">
        <f aca="false">IF(#NAME?="",IF(#NAME?="","",#NAME?),#NAME?)</f>
        <v>#N/A</v>
      </c>
      <c r="O8" s="291"/>
      <c r="P8" s="291"/>
      <c r="Q8" s="291"/>
      <c r="R8" s="291"/>
      <c r="S8" s="291"/>
      <c r="T8" s="291"/>
      <c r="U8" s="291"/>
      <c r="V8" s="292"/>
      <c r="W8" s="283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</row>
    <row r="9" s="232" customFormat="true" ht="18.75" hidden="false" customHeight="false" outlineLevel="0" collapsed="false">
      <c r="G9" s="287"/>
      <c r="H9" s="287"/>
      <c r="L9" s="281"/>
      <c r="M9" s="289" t="e">
        <f aca="false">IF(#NAME?="","Номер документа об утверждении тарифов","Номер принятия решения об изменении тарифов")</f>
        <v>#N/A</v>
      </c>
      <c r="N9" s="291" t="e">
        <f aca="false">IF(#NAME?="",IF(#NAME?="","",#NAME?),#NAME?)</f>
        <v>#N/A</v>
      </c>
      <c r="O9" s="291"/>
      <c r="P9" s="291"/>
      <c r="Q9" s="291"/>
      <c r="R9" s="291"/>
      <c r="S9" s="291"/>
      <c r="T9" s="291"/>
      <c r="U9" s="291"/>
      <c r="V9" s="292"/>
      <c r="W9" s="283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</row>
    <row r="10" s="232" customFormat="true" ht="18.75" hidden="false" customHeight="false" outlineLevel="0" collapsed="false">
      <c r="G10" s="287"/>
      <c r="H10" s="287"/>
      <c r="L10" s="281"/>
      <c r="M10" s="289" t="s">
        <v>53</v>
      </c>
      <c r="N10" s="291" t="e">
        <f aca="false">IF(#NAME?="",IF(#NAME?="","",#NAME?),#NAME?)</f>
        <v>#N/A</v>
      </c>
      <c r="O10" s="291"/>
      <c r="P10" s="291"/>
      <c r="Q10" s="291"/>
      <c r="R10" s="291"/>
      <c r="S10" s="291"/>
      <c r="T10" s="291"/>
      <c r="U10" s="291"/>
      <c r="V10" s="292"/>
      <c r="W10" s="283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</row>
    <row r="11" s="249" customFormat="true" ht="9.75" hidden="true" customHeight="true" outlineLevel="0" collapsed="false">
      <c r="L11" s="356"/>
      <c r="M11" s="356"/>
      <c r="N11" s="356"/>
      <c r="O11" s="356"/>
      <c r="P11" s="356"/>
      <c r="Q11" s="356"/>
      <c r="R11" s="356"/>
      <c r="S11" s="357"/>
      <c r="T11" s="357"/>
      <c r="U11" s="357"/>
      <c r="V11" s="357"/>
      <c r="W11" s="357"/>
      <c r="X11" s="357"/>
      <c r="Y11" s="358"/>
      <c r="AD11" s="249" t="s">
        <v>204</v>
      </c>
      <c r="AE11" s="249" t="s">
        <v>205</v>
      </c>
      <c r="AF11" s="249" t="s">
        <v>204</v>
      </c>
      <c r="AG11" s="249" t="s">
        <v>205</v>
      </c>
    </row>
    <row r="12" s="250" customFormat="true" ht="11.25" hidden="true" customHeight="false" outlineLevel="0" collapsed="false">
      <c r="G12" s="293"/>
      <c r="H12" s="293"/>
      <c r="L12" s="211"/>
      <c r="M12" s="211"/>
      <c r="N12" s="211"/>
      <c r="O12" s="211"/>
      <c r="P12" s="211"/>
      <c r="Q12" s="211"/>
      <c r="R12" s="211"/>
      <c r="S12" s="359"/>
      <c r="T12" s="359"/>
      <c r="U12" s="359"/>
      <c r="V12" s="359"/>
      <c r="W12" s="359"/>
      <c r="X12" s="359"/>
      <c r="Y12" s="360"/>
      <c r="AK12" s="295" t="s">
        <v>163</v>
      </c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</row>
    <row r="13" customFormat="false" ht="14.25" hidden="false" customHeight="false" outlineLevel="0" collapsed="false">
      <c r="J13" s="285"/>
      <c r="K13" s="285"/>
      <c r="L13" s="286"/>
      <c r="M13" s="286"/>
      <c r="N13" s="286"/>
      <c r="O13" s="286"/>
      <c r="P13" s="286"/>
      <c r="Q13" s="286"/>
      <c r="R13" s="286"/>
      <c r="S13" s="361"/>
      <c r="T13" s="361"/>
      <c r="U13" s="361"/>
      <c r="V13" s="361"/>
      <c r="W13" s="361"/>
      <c r="X13" s="361"/>
      <c r="Y13" s="362"/>
      <c r="AD13" s="361"/>
      <c r="AE13" s="361"/>
      <c r="AF13" s="361"/>
      <c r="AG13" s="361"/>
      <c r="AH13" s="361"/>
      <c r="AI13" s="361"/>
      <c r="AJ13" s="361"/>
      <c r="AK13" s="361"/>
    </row>
    <row r="14" customFormat="false" ht="14.25" hidden="false" customHeight="true" outlineLevel="0" collapsed="false">
      <c r="J14" s="285"/>
      <c r="K14" s="285"/>
      <c r="L14" s="363" t="s">
        <v>140</v>
      </c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162" t="s">
        <v>141</v>
      </c>
    </row>
    <row r="15" customFormat="false" ht="14.25" hidden="false" customHeight="true" outlineLevel="0" collapsed="false">
      <c r="J15" s="285"/>
      <c r="K15" s="285"/>
      <c r="L15" s="363" t="s">
        <v>93</v>
      </c>
      <c r="M15" s="363" t="s">
        <v>206</v>
      </c>
      <c r="N15" s="363" t="s">
        <v>207</v>
      </c>
      <c r="O15" s="363"/>
      <c r="P15" s="363"/>
      <c r="Q15" s="363"/>
      <c r="R15" s="364" t="s">
        <v>208</v>
      </c>
      <c r="S15" s="364"/>
      <c r="T15" s="364"/>
      <c r="U15" s="364"/>
      <c r="V15" s="364" t="s">
        <v>209</v>
      </c>
      <c r="W15" s="364"/>
      <c r="X15" s="364"/>
      <c r="Y15" s="364"/>
      <c r="Z15" s="364" t="s">
        <v>210</v>
      </c>
      <c r="AA15" s="364"/>
      <c r="AB15" s="364"/>
      <c r="AC15" s="364"/>
      <c r="AD15" s="364" t="s">
        <v>165</v>
      </c>
      <c r="AE15" s="364"/>
      <c r="AF15" s="364"/>
      <c r="AG15" s="364"/>
      <c r="AH15" s="364"/>
      <c r="AI15" s="364"/>
      <c r="AJ15" s="364"/>
      <c r="AK15" s="363" t="s">
        <v>166</v>
      </c>
      <c r="AL15" s="297" t="s">
        <v>167</v>
      </c>
      <c r="AM15" s="162"/>
    </row>
    <row r="16" customFormat="false" ht="26.25" hidden="false" customHeight="true" outlineLevel="0" collapsed="false">
      <c r="J16" s="285"/>
      <c r="K16" s="285"/>
      <c r="L16" s="363"/>
      <c r="M16" s="363"/>
      <c r="N16" s="363"/>
      <c r="O16" s="363"/>
      <c r="P16" s="363"/>
      <c r="Q16" s="363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 t="s">
        <v>211</v>
      </c>
      <c r="AE16" s="364"/>
      <c r="AF16" s="162" t="s">
        <v>212</v>
      </c>
      <c r="AG16" s="162"/>
      <c r="AH16" s="365" t="s">
        <v>170</v>
      </c>
      <c r="AI16" s="365"/>
      <c r="AJ16" s="365"/>
      <c r="AK16" s="363"/>
      <c r="AL16" s="297"/>
      <c r="AM16" s="162"/>
    </row>
    <row r="17" customFormat="false" ht="14.25" hidden="false" customHeight="true" outlineLevel="0" collapsed="false">
      <c r="J17" s="285"/>
      <c r="K17" s="285"/>
      <c r="L17" s="363"/>
      <c r="M17" s="363"/>
      <c r="N17" s="363"/>
      <c r="O17" s="363"/>
      <c r="P17" s="363"/>
      <c r="Q17" s="363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 t="s">
        <v>213</v>
      </c>
      <c r="AE17" s="364" t="s">
        <v>214</v>
      </c>
      <c r="AF17" s="364" t="s">
        <v>213</v>
      </c>
      <c r="AG17" s="364" t="s">
        <v>214</v>
      </c>
      <c r="AH17" s="366" t="s">
        <v>215</v>
      </c>
      <c r="AI17" s="366" t="s">
        <v>216</v>
      </c>
      <c r="AJ17" s="366"/>
      <c r="AK17" s="363"/>
      <c r="AL17" s="297"/>
      <c r="AM17" s="162"/>
    </row>
    <row r="18" customFormat="false" ht="12" hidden="false" customHeight="true" outlineLevel="0" collapsed="false">
      <c r="J18" s="285"/>
      <c r="K18" s="301" t="n">
        <v>1</v>
      </c>
      <c r="L18" s="302" t="s">
        <v>95</v>
      </c>
      <c r="M18" s="302" t="s">
        <v>96</v>
      </c>
      <c r="N18" s="304" t="n">
        <f aca="true">OFFSET(N18,0,-1)+1</f>
        <v>3</v>
      </c>
      <c r="O18" s="304"/>
      <c r="P18" s="304"/>
      <c r="Q18" s="304"/>
      <c r="R18" s="304" t="n">
        <f aca="true">OFFSET(R18,0,-4)+1</f>
        <v>4</v>
      </c>
      <c r="S18" s="304"/>
      <c r="T18" s="304"/>
      <c r="U18" s="304"/>
      <c r="V18" s="304" t="n">
        <f aca="true">OFFSET(V18,0,-4)+1</f>
        <v>5</v>
      </c>
      <c r="W18" s="304"/>
      <c r="X18" s="304"/>
      <c r="Y18" s="304"/>
      <c r="Z18" s="367"/>
      <c r="AA18" s="367"/>
      <c r="AB18" s="367" t="n">
        <f aca="true">OFFSET(V18,0,0)+1</f>
        <v>6</v>
      </c>
      <c r="AC18" s="368" t="n">
        <f aca="false">AB18</f>
        <v>6</v>
      </c>
      <c r="AD18" s="304" t="n">
        <f aca="true">OFFSET(AD18,0,-1)+1</f>
        <v>7</v>
      </c>
      <c r="AE18" s="304" t="n">
        <f aca="true">OFFSET(AE18,0,-1)+1</f>
        <v>8</v>
      </c>
      <c r="AF18" s="304" t="n">
        <f aca="true">OFFSET(AF18,0,-1)+1</f>
        <v>9</v>
      </c>
      <c r="AG18" s="304" t="n">
        <f aca="true">OFFSET(AG18,0,-1)+1</f>
        <v>10</v>
      </c>
      <c r="AH18" s="304" t="n">
        <f aca="true">OFFSET(AH18,0,-1)+1</f>
        <v>11</v>
      </c>
      <c r="AI18" s="304" t="n">
        <f aca="true">OFFSET(AI18,0,-1)+1</f>
        <v>12</v>
      </c>
      <c r="AJ18" s="304" t="n">
        <f aca="true">OFFSET(AJ18,0,-1)+1</f>
        <v>13</v>
      </c>
      <c r="AK18" s="304" t="n">
        <f aca="true">OFFSET(AK18,0,-1)+1</f>
        <v>14</v>
      </c>
      <c r="AL18" s="369"/>
      <c r="AM18" s="304" t="n">
        <v>15</v>
      </c>
    </row>
    <row r="19" customFormat="false" ht="22.5" hidden="false" customHeight="false" outlineLevel="0" collapsed="false">
      <c r="A19" s="305" t="n">
        <v>1</v>
      </c>
      <c r="B19" s="140"/>
      <c r="C19" s="140"/>
      <c r="D19" s="140"/>
      <c r="E19" s="140"/>
      <c r="F19" s="246"/>
      <c r="G19" s="246"/>
      <c r="H19" s="246"/>
      <c r="J19" s="285"/>
      <c r="K19" s="285"/>
      <c r="L19" s="309" t="e">
        <f aca="false">mergeValue()</f>
        <v>#VALUE!</v>
      </c>
      <c r="M19" s="310" t="s">
        <v>124</v>
      </c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370"/>
      <c r="AC19" s="370"/>
      <c r="AD19" s="370"/>
      <c r="AE19" s="370"/>
      <c r="AF19" s="370"/>
      <c r="AG19" s="370"/>
      <c r="AH19" s="370"/>
      <c r="AI19" s="370"/>
      <c r="AJ19" s="370"/>
      <c r="AK19" s="370"/>
      <c r="AL19" s="370"/>
      <c r="AM19" s="371" t="s">
        <v>176</v>
      </c>
    </row>
    <row r="20" customFormat="false" ht="22.5" hidden="false" customHeight="false" outlineLevel="0" collapsed="false">
      <c r="A20" s="305"/>
      <c r="B20" s="305" t="n">
        <v>1</v>
      </c>
      <c r="C20" s="140"/>
      <c r="D20" s="140"/>
      <c r="E20" s="140"/>
      <c r="F20" s="372"/>
      <c r="G20" s="141"/>
      <c r="H20" s="141"/>
      <c r="I20" s="373"/>
      <c r="J20" s="374"/>
      <c r="K20" s="135"/>
      <c r="L20" s="315" t="e">
        <f aca="false">mergeValue() &amp;"."&amp;mergeValue()</f>
        <v>#VALUE!</v>
      </c>
      <c r="M20" s="316" t="s">
        <v>90</v>
      </c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5"/>
      <c r="AF20" s="375"/>
      <c r="AG20" s="375"/>
      <c r="AH20" s="375"/>
      <c r="AI20" s="375"/>
      <c r="AJ20" s="375"/>
      <c r="AK20" s="375"/>
      <c r="AL20" s="375"/>
      <c r="AM20" s="266" t="s">
        <v>177</v>
      </c>
    </row>
    <row r="21" customFormat="false" ht="45" hidden="false" customHeight="false" outlineLevel="0" collapsed="false">
      <c r="A21" s="305"/>
      <c r="B21" s="305"/>
      <c r="C21" s="305" t="n">
        <v>1</v>
      </c>
      <c r="D21" s="140"/>
      <c r="E21" s="140"/>
      <c r="F21" s="372"/>
      <c r="G21" s="141"/>
      <c r="H21" s="141"/>
      <c r="I21" s="373"/>
      <c r="J21" s="374"/>
      <c r="K21" s="135"/>
      <c r="L21" s="315" t="e">
        <f aca="false">mergeValue() &amp;"."&amp;mergeValue()&amp;"."&amp;mergeValue()</f>
        <v>#VALUE!</v>
      </c>
      <c r="M21" s="319" t="s">
        <v>178</v>
      </c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5"/>
      <c r="AD21" s="375"/>
      <c r="AE21" s="375"/>
      <c r="AF21" s="375"/>
      <c r="AG21" s="375"/>
      <c r="AH21" s="375"/>
      <c r="AI21" s="375"/>
      <c r="AJ21" s="375"/>
      <c r="AK21" s="375"/>
      <c r="AL21" s="375"/>
      <c r="AM21" s="266" t="s">
        <v>179</v>
      </c>
    </row>
    <row r="22" customFormat="false" ht="20.1" hidden="false" customHeight="true" outlineLevel="0" collapsed="false">
      <c r="A22" s="305"/>
      <c r="B22" s="305"/>
      <c r="C22" s="305"/>
      <c r="D22" s="305" t="n">
        <v>1</v>
      </c>
      <c r="E22" s="140"/>
      <c r="F22" s="372"/>
      <c r="G22" s="141"/>
      <c r="H22" s="141"/>
      <c r="I22" s="376"/>
      <c r="J22" s="377"/>
      <c r="K22" s="149"/>
      <c r="L22" s="315" t="e">
        <f aca="false">mergeValue() &amp;"."&amp;mergeValue()&amp;"."&amp;mergeValue()&amp;"."&amp;mergeValue()</f>
        <v>#VALUE!</v>
      </c>
      <c r="M22" s="378"/>
      <c r="N22" s="326" t="s">
        <v>89</v>
      </c>
      <c r="O22" s="379"/>
      <c r="P22" s="380" t="s">
        <v>95</v>
      </c>
      <c r="Q22" s="381"/>
      <c r="R22" s="326" t="s">
        <v>35</v>
      </c>
      <c r="S22" s="379"/>
      <c r="T22" s="382" t="n">
        <v>1</v>
      </c>
      <c r="U22" s="383"/>
      <c r="V22" s="326" t="s">
        <v>35</v>
      </c>
      <c r="W22" s="379"/>
      <c r="X22" s="382" t="n">
        <v>1</v>
      </c>
      <c r="Y22" s="384"/>
      <c r="Z22" s="326" t="s">
        <v>35</v>
      </c>
      <c r="AA22" s="385"/>
      <c r="AB22" s="382" t="n">
        <v>1</v>
      </c>
      <c r="AC22" s="386"/>
      <c r="AD22" s="387"/>
      <c r="AE22" s="387"/>
      <c r="AF22" s="387"/>
      <c r="AG22" s="387"/>
      <c r="AH22" s="388"/>
      <c r="AI22" s="326" t="s">
        <v>89</v>
      </c>
      <c r="AJ22" s="388"/>
      <c r="AK22" s="326" t="s">
        <v>35</v>
      </c>
      <c r="AL22" s="327"/>
      <c r="AM22" s="266" t="s">
        <v>217</v>
      </c>
      <c r="AN22" s="140" t="e">
        <f aca="false">strCheckDateOnDP(#NAME?)</f>
        <v>#N/A</v>
      </c>
      <c r="AO22" s="137" t="str">
        <f aca="false">IF(AND(COUNTIF(AP18:AP26,AP22)&gt;1,AP22&lt;&gt;""),"ErrUnique:HasDoubleConn","")</f>
        <v/>
      </c>
      <c r="AP22" s="137"/>
      <c r="AQ22" s="137"/>
      <c r="AR22" s="137"/>
      <c r="AS22" s="137"/>
      <c r="AT22" s="137"/>
    </row>
    <row r="23" customFormat="false" ht="20.1" hidden="false" customHeight="true" outlineLevel="0" collapsed="false">
      <c r="A23" s="305"/>
      <c r="B23" s="305"/>
      <c r="C23" s="305"/>
      <c r="D23" s="305"/>
      <c r="E23" s="140"/>
      <c r="F23" s="372"/>
      <c r="G23" s="141"/>
      <c r="H23" s="141"/>
      <c r="I23" s="376"/>
      <c r="J23" s="377"/>
      <c r="K23" s="149"/>
      <c r="L23" s="315"/>
      <c r="M23" s="378"/>
      <c r="N23" s="326"/>
      <c r="O23" s="379"/>
      <c r="P23" s="380"/>
      <c r="Q23" s="381"/>
      <c r="R23" s="326"/>
      <c r="S23" s="379"/>
      <c r="T23" s="382"/>
      <c r="U23" s="383"/>
      <c r="V23" s="326"/>
      <c r="W23" s="379"/>
      <c r="X23" s="382"/>
      <c r="Y23" s="384"/>
      <c r="Z23" s="326"/>
      <c r="AA23" s="389"/>
      <c r="AB23" s="276"/>
      <c r="AC23" s="276"/>
      <c r="AD23" s="390"/>
      <c r="AE23" s="390"/>
      <c r="AF23" s="390"/>
      <c r="AG23" s="391" t="str">
        <f aca="false">AH22 &amp; "-" &amp; AJ22</f>
        <v>-</v>
      </c>
      <c r="AH23" s="391"/>
      <c r="AI23" s="391"/>
      <c r="AJ23" s="391"/>
      <c r="AK23" s="391" t="s">
        <v>35</v>
      </c>
      <c r="AL23" s="392"/>
      <c r="AM23" s="266"/>
      <c r="AO23" s="137"/>
      <c r="AP23" s="137"/>
      <c r="AQ23" s="137"/>
      <c r="AR23" s="137"/>
      <c r="AS23" s="137"/>
      <c r="AT23" s="137"/>
    </row>
    <row r="24" customFormat="false" ht="20.1" hidden="false" customHeight="true" outlineLevel="0" collapsed="false">
      <c r="A24" s="305"/>
      <c r="B24" s="305"/>
      <c r="C24" s="305"/>
      <c r="D24" s="305"/>
      <c r="E24" s="140"/>
      <c r="F24" s="372"/>
      <c r="G24" s="141"/>
      <c r="H24" s="141"/>
      <c r="I24" s="376"/>
      <c r="J24" s="377"/>
      <c r="K24" s="149"/>
      <c r="L24" s="315"/>
      <c r="M24" s="378"/>
      <c r="N24" s="326"/>
      <c r="O24" s="379"/>
      <c r="P24" s="380"/>
      <c r="Q24" s="381"/>
      <c r="R24" s="326"/>
      <c r="S24" s="379"/>
      <c r="T24" s="382"/>
      <c r="U24" s="383"/>
      <c r="V24" s="326"/>
      <c r="W24" s="393"/>
      <c r="X24" s="185"/>
      <c r="Y24" s="276"/>
      <c r="Z24" s="394"/>
      <c r="AA24" s="394"/>
      <c r="AB24" s="394"/>
      <c r="AC24" s="394"/>
      <c r="AD24" s="390"/>
      <c r="AE24" s="390"/>
      <c r="AF24" s="390"/>
      <c r="AG24" s="390"/>
      <c r="AH24" s="337"/>
      <c r="AI24" s="173"/>
      <c r="AJ24" s="173"/>
      <c r="AK24" s="337"/>
      <c r="AL24" s="339"/>
      <c r="AM24" s="266"/>
      <c r="AO24" s="137"/>
      <c r="AP24" s="137"/>
      <c r="AQ24" s="137"/>
      <c r="AR24" s="137"/>
      <c r="AS24" s="137"/>
      <c r="AT24" s="137"/>
    </row>
    <row r="25" customFormat="false" ht="20.1" hidden="false" customHeight="true" outlineLevel="0" collapsed="false">
      <c r="A25" s="305"/>
      <c r="B25" s="305"/>
      <c r="C25" s="305"/>
      <c r="D25" s="305"/>
      <c r="E25" s="140"/>
      <c r="F25" s="372"/>
      <c r="G25" s="141"/>
      <c r="H25" s="141"/>
      <c r="I25" s="376"/>
      <c r="J25" s="377"/>
      <c r="K25" s="149"/>
      <c r="L25" s="315"/>
      <c r="M25" s="378"/>
      <c r="N25" s="326"/>
      <c r="O25" s="379"/>
      <c r="P25" s="380"/>
      <c r="Q25" s="381"/>
      <c r="R25" s="326"/>
      <c r="S25" s="395"/>
      <c r="T25" s="396"/>
      <c r="U25" s="397"/>
      <c r="V25" s="394"/>
      <c r="W25" s="394"/>
      <c r="X25" s="394"/>
      <c r="Y25" s="394"/>
      <c r="Z25" s="394"/>
      <c r="AA25" s="394"/>
      <c r="AB25" s="394"/>
      <c r="AC25" s="394"/>
      <c r="AD25" s="390"/>
      <c r="AE25" s="390"/>
      <c r="AF25" s="390"/>
      <c r="AG25" s="390"/>
      <c r="AH25" s="337"/>
      <c r="AI25" s="173"/>
      <c r="AJ25" s="173"/>
      <c r="AK25" s="337"/>
      <c r="AL25" s="339"/>
      <c r="AM25" s="266"/>
      <c r="AO25" s="137"/>
      <c r="AP25" s="137"/>
      <c r="AQ25" s="137"/>
      <c r="AR25" s="137"/>
      <c r="AS25" s="137"/>
      <c r="AT25" s="137"/>
    </row>
    <row r="26" s="2" customFormat="true" ht="20.1" hidden="false" customHeight="true" outlineLevel="0" collapsed="false">
      <c r="A26" s="305"/>
      <c r="B26" s="305"/>
      <c r="C26" s="305"/>
      <c r="D26" s="305"/>
      <c r="E26" s="189"/>
      <c r="F26" s="398"/>
      <c r="G26" s="189"/>
      <c r="H26" s="189"/>
      <c r="I26" s="376"/>
      <c r="J26" s="377"/>
      <c r="K26" s="149"/>
      <c r="L26" s="315"/>
      <c r="M26" s="378"/>
      <c r="N26" s="326"/>
      <c r="O26" s="399"/>
      <c r="P26" s="342"/>
      <c r="Q26" s="276" t="s">
        <v>218</v>
      </c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400"/>
      <c r="AM26" s="266"/>
      <c r="AN26" s="340"/>
      <c r="AO26" s="340"/>
      <c r="AP26" s="401"/>
      <c r="AQ26" s="401"/>
      <c r="AR26" s="401"/>
      <c r="AS26" s="401"/>
      <c r="AT26" s="401"/>
      <c r="AU26" s="340"/>
      <c r="AV26" s="340"/>
      <c r="AW26" s="340"/>
      <c r="AX26" s="340"/>
    </row>
    <row r="27" s="2" customFormat="true" ht="15" hidden="false" customHeight="true" outlineLevel="0" collapsed="false">
      <c r="A27" s="305"/>
      <c r="B27" s="305"/>
      <c r="C27" s="305"/>
      <c r="D27" s="189"/>
      <c r="E27" s="189"/>
      <c r="F27" s="372"/>
      <c r="G27" s="189"/>
      <c r="H27" s="189"/>
      <c r="I27" s="308"/>
      <c r="J27" s="341"/>
      <c r="K27" s="308"/>
      <c r="L27" s="402"/>
      <c r="M27" s="268" t="s">
        <v>219</v>
      </c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339"/>
      <c r="AM27" s="266"/>
      <c r="AN27" s="340"/>
      <c r="AO27" s="340"/>
      <c r="AP27" s="401"/>
      <c r="AQ27" s="401"/>
      <c r="AR27" s="401"/>
      <c r="AS27" s="401"/>
      <c r="AT27" s="401"/>
      <c r="AU27" s="340"/>
      <c r="AV27" s="340"/>
      <c r="AW27" s="340"/>
      <c r="AX27" s="340"/>
    </row>
    <row r="28" s="2" customFormat="true" ht="15" hidden="false" customHeight="true" outlineLevel="0" collapsed="false">
      <c r="A28" s="305"/>
      <c r="B28" s="305"/>
      <c r="C28" s="189"/>
      <c r="D28" s="189"/>
      <c r="E28" s="189"/>
      <c r="F28" s="372"/>
      <c r="G28" s="189"/>
      <c r="H28" s="189"/>
      <c r="I28" s="308"/>
      <c r="J28" s="341"/>
      <c r="K28" s="308"/>
      <c r="L28" s="335"/>
      <c r="M28" s="343" t="s">
        <v>188</v>
      </c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38"/>
      <c r="AE28" s="338"/>
      <c r="AF28" s="338"/>
      <c r="AG28" s="338"/>
      <c r="AH28" s="337"/>
      <c r="AI28" s="173"/>
      <c r="AJ28" s="337"/>
      <c r="AK28" s="343"/>
      <c r="AL28" s="173"/>
      <c r="AM28" s="339"/>
      <c r="AN28" s="340"/>
      <c r="AO28" s="340"/>
      <c r="AP28" s="340"/>
      <c r="AQ28" s="340"/>
      <c r="AR28" s="340"/>
      <c r="AS28" s="340"/>
      <c r="AT28" s="340"/>
      <c r="AU28" s="340"/>
      <c r="AV28" s="340"/>
      <c r="AW28" s="340"/>
      <c r="AX28" s="340"/>
    </row>
    <row r="29" s="2" customFormat="true" ht="15" hidden="false" customHeight="true" outlineLevel="0" collapsed="false">
      <c r="A29" s="305"/>
      <c r="B29" s="189"/>
      <c r="C29" s="189"/>
      <c r="D29" s="189"/>
      <c r="E29" s="189"/>
      <c r="F29" s="372"/>
      <c r="G29" s="189"/>
      <c r="H29" s="189"/>
      <c r="I29" s="308"/>
      <c r="J29" s="341"/>
      <c r="K29" s="308"/>
      <c r="L29" s="335"/>
      <c r="M29" s="185" t="s">
        <v>119</v>
      </c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338"/>
      <c r="AE29" s="338"/>
      <c r="AF29" s="338"/>
      <c r="AG29" s="338"/>
      <c r="AH29" s="337"/>
      <c r="AI29" s="173"/>
      <c r="AJ29" s="337"/>
      <c r="AK29" s="343"/>
      <c r="AL29" s="173"/>
      <c r="AM29" s="339"/>
      <c r="AN29" s="340"/>
      <c r="AO29" s="340"/>
      <c r="AP29" s="340"/>
      <c r="AQ29" s="340"/>
      <c r="AR29" s="340"/>
      <c r="AS29" s="340"/>
      <c r="AT29" s="340"/>
      <c r="AU29" s="340"/>
      <c r="AV29" s="340"/>
      <c r="AW29" s="340"/>
      <c r="AX29" s="340"/>
    </row>
    <row r="30" s="2" customFormat="true" ht="15" hidden="false" customHeight="true" outlineLevel="0" collapsed="false">
      <c r="F30" s="403"/>
      <c r="G30" s="308"/>
      <c r="H30" s="308"/>
      <c r="I30" s="3"/>
      <c r="J30" s="341"/>
      <c r="L30" s="335"/>
      <c r="M30" s="276" t="s">
        <v>189</v>
      </c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338"/>
      <c r="AE30" s="338"/>
      <c r="AF30" s="338"/>
      <c r="AG30" s="338"/>
      <c r="AH30" s="337"/>
      <c r="AI30" s="173"/>
      <c r="AJ30" s="337"/>
      <c r="AK30" s="343"/>
      <c r="AL30" s="173"/>
      <c r="AM30" s="339"/>
      <c r="AN30" s="340"/>
      <c r="AO30" s="340"/>
      <c r="AP30" s="340"/>
      <c r="AQ30" s="340"/>
      <c r="AR30" s="340"/>
      <c r="AS30" s="340"/>
      <c r="AT30" s="340"/>
      <c r="AU30" s="340"/>
      <c r="AV30" s="340"/>
      <c r="AW30" s="340"/>
      <c r="AX30" s="340"/>
    </row>
    <row r="31" customFormat="false" ht="3" hidden="false" customHeight="true" outlineLevel="0" collapsed="false"/>
    <row r="32" customFormat="false" ht="14.25" hidden="false" customHeight="true" outlineLevel="0" collapsed="false">
      <c r="L32" s="404"/>
      <c r="M32" s="405" t="s">
        <v>220</v>
      </c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6"/>
      <c r="AE32" s="406"/>
      <c r="AF32" s="406"/>
      <c r="AG32" s="406"/>
      <c r="AH32" s="406"/>
      <c r="AI32" s="406"/>
      <c r="AJ32" s="406"/>
      <c r="AK32" s="406"/>
      <c r="AL32" s="406"/>
      <c r="AM32" s="40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406"/>
      <c r="AZ32" s="406"/>
      <c r="BA32" s="406"/>
    </row>
    <row r="33" s="135" customFormat="true" ht="14.25" hidden="false" customHeight="true" outlineLevel="0" collapsed="false">
      <c r="L33" s="404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7"/>
      <c r="AE33" s="407"/>
      <c r="AF33" s="407"/>
      <c r="AG33" s="407"/>
      <c r="AH33" s="407"/>
      <c r="AI33" s="407"/>
      <c r="AJ33" s="407"/>
      <c r="AK33" s="407"/>
      <c r="AL33" s="407"/>
      <c r="AM33" s="407"/>
      <c r="AN33" s="408"/>
      <c r="AO33" s="408"/>
      <c r="AP33" s="408"/>
      <c r="AQ33" s="408"/>
      <c r="AR33" s="408"/>
      <c r="AS33" s="408"/>
      <c r="AT33" s="408"/>
      <c r="AU33" s="408"/>
      <c r="AV33" s="408"/>
      <c r="AW33" s="408"/>
      <c r="AX33" s="408"/>
      <c r="AY33" s="407"/>
      <c r="AZ33" s="407"/>
      <c r="BA33" s="407"/>
    </row>
  </sheetData>
  <sheetProtection sheet="true" password="fa9c" objects="true" scenarios="true" formatColumns="false" formatRows="false"/>
  <mergeCells count="55">
    <mergeCell ref="L5:U5"/>
    <mergeCell ref="N7:U7"/>
    <mergeCell ref="N8:U8"/>
    <mergeCell ref="N9:U9"/>
    <mergeCell ref="N10:U10"/>
    <mergeCell ref="L11:M11"/>
    <mergeCell ref="S11:X11"/>
    <mergeCell ref="L12:M12"/>
    <mergeCell ref="S12:X12"/>
    <mergeCell ref="S13:X13"/>
    <mergeCell ref="AD13:AK13"/>
    <mergeCell ref="L14:AL14"/>
    <mergeCell ref="AM14:AM17"/>
    <mergeCell ref="L15:L17"/>
    <mergeCell ref="M15:M17"/>
    <mergeCell ref="N15:Q17"/>
    <mergeCell ref="R15:U17"/>
    <mergeCell ref="V15:Y17"/>
    <mergeCell ref="Z15:AC17"/>
    <mergeCell ref="AD15:AJ15"/>
    <mergeCell ref="AK15:AK17"/>
    <mergeCell ref="AL15:AL17"/>
    <mergeCell ref="AD16:AE16"/>
    <mergeCell ref="AF16:AG16"/>
    <mergeCell ref="AH16:AJ16"/>
    <mergeCell ref="AI17:AJ17"/>
    <mergeCell ref="N18:Q18"/>
    <mergeCell ref="R18:U18"/>
    <mergeCell ref="V18:Y18"/>
    <mergeCell ref="A19:A29"/>
    <mergeCell ref="N19:AL19"/>
    <mergeCell ref="B20:B28"/>
    <mergeCell ref="N20:AL20"/>
    <mergeCell ref="C21:C27"/>
    <mergeCell ref="N21:AL21"/>
    <mergeCell ref="D22:D26"/>
    <mergeCell ref="I22:I26"/>
    <mergeCell ref="J22:J26"/>
    <mergeCell ref="K22:K26"/>
    <mergeCell ref="L22:L26"/>
    <mergeCell ref="M22:M26"/>
    <mergeCell ref="N22:N26"/>
    <mergeCell ref="O22:O25"/>
    <mergeCell ref="P22:P25"/>
    <mergeCell ref="Q22:Q25"/>
    <mergeCell ref="R22:R25"/>
    <mergeCell ref="S22:S24"/>
    <mergeCell ref="T22:T24"/>
    <mergeCell ref="U22:U24"/>
    <mergeCell ref="V22:V24"/>
    <mergeCell ref="W22:W23"/>
    <mergeCell ref="X22:X23"/>
    <mergeCell ref="Y22:Y23"/>
    <mergeCell ref="Z22:Z23"/>
    <mergeCell ref="AM22:AM27"/>
  </mergeCells>
  <dataValidations count="5">
    <dataValidation allowBlank="true" error="Допускается ввод не более 900 символов!" errorTitle="Ошибка" operator="lessThanOrEqual" showDropDown="false" showErrorMessage="true" showInputMessage="true" sqref="V7:W10 M22:M26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AH22 AJ22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N22 R22 V22 Z22 AI22 AK22 AI28:AI30" type="none">
      <formula1>0</formula1>
      <formula2>0</formula2>
    </dataValidation>
    <dataValidation allowBlank="true" operator="between" promptTitle="checkPeriodRange" showDropDown="false" showErrorMessage="false" showInputMessage="false" sqref="AG23:AL23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Q22:Q23 AD22:AG22 Q24:Q25" type="decimal">
      <formula1>-1E+024</formula1>
      <formula2>1E+024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true" hidden="true" outlineLevel="0" max="1" min="1" style="246" width="3.71"/>
    <col collapsed="false" customWidth="true" hidden="true" outlineLevel="0" max="4" min="2" style="140" width="3.71"/>
    <col collapsed="false" customWidth="true" hidden="false" outlineLevel="0" max="5" min="5" style="247" width="3.71"/>
    <col collapsed="false" customWidth="true" hidden="false" outlineLevel="0" max="6" min="6" style="135" width="9.72"/>
    <col collapsed="false" customWidth="true" hidden="false" outlineLevel="0" max="7" min="7" style="135" width="37.71"/>
    <col collapsed="false" customWidth="true" hidden="false" outlineLevel="0" max="8" min="8" style="135" width="66.85"/>
    <col collapsed="false" customWidth="true" hidden="false" outlineLevel="0" max="9" min="9" style="135" width="115.72"/>
    <col collapsed="false" customWidth="false" hidden="false" outlineLevel="0" max="11" min="10" style="140" width="10.57"/>
    <col collapsed="false" customWidth="true" hidden="false" outlineLevel="0" max="12" min="12" style="140" width="11.13"/>
    <col collapsed="false" customWidth="false" hidden="false" outlineLevel="0" max="20" min="13" style="140" width="10.57"/>
    <col collapsed="false" customWidth="false" hidden="false" outlineLevel="0" max="1024" min="21" style="135" width="10.57"/>
  </cols>
  <sheetData>
    <row r="1" customFormat="false" ht="3" hidden="false" customHeight="true" outlineLevel="0" collapsed="false">
      <c r="A1" s="246" t="s">
        <v>132</v>
      </c>
    </row>
    <row r="2" customFormat="false" ht="22.5" hidden="false" customHeight="true" outlineLevel="0" collapsed="false">
      <c r="F2" s="248" t="s">
        <v>139</v>
      </c>
      <c r="G2" s="248"/>
      <c r="H2" s="248"/>
      <c r="I2" s="154"/>
    </row>
    <row r="3" customFormat="false" ht="3" hidden="false" customHeight="true" outlineLevel="0" collapsed="false"/>
    <row r="4" s="250" customFormat="true" ht="11.25" hidden="false" customHeight="true" outlineLevel="0" collapsed="false">
      <c r="A4" s="249"/>
      <c r="B4" s="249"/>
      <c r="C4" s="249"/>
      <c r="D4" s="249"/>
      <c r="F4" s="162" t="s">
        <v>140</v>
      </c>
      <c r="G4" s="162"/>
      <c r="H4" s="162"/>
      <c r="I4" s="251" t="s">
        <v>141</v>
      </c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</row>
    <row r="5" s="250" customFormat="true" ht="11.25" hidden="false" customHeight="true" outlineLevel="0" collapsed="false">
      <c r="A5" s="249"/>
      <c r="B5" s="249"/>
      <c r="C5" s="249"/>
      <c r="D5" s="249"/>
      <c r="F5" s="251" t="s">
        <v>93</v>
      </c>
      <c r="G5" s="252" t="s">
        <v>142</v>
      </c>
      <c r="H5" s="253" t="s">
        <v>21</v>
      </c>
      <c r="I5" s="251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</row>
    <row r="6" s="250" customFormat="true" ht="12" hidden="false" customHeight="true" outlineLevel="0" collapsed="false">
      <c r="A6" s="249"/>
      <c r="B6" s="249"/>
      <c r="C6" s="249"/>
      <c r="D6" s="249"/>
      <c r="F6" s="222" t="s">
        <v>95</v>
      </c>
      <c r="G6" s="254" t="n">
        <v>2</v>
      </c>
      <c r="H6" s="255" t="n">
        <v>3</v>
      </c>
      <c r="I6" s="256" t="n">
        <v>4</v>
      </c>
      <c r="J6" s="249" t="n">
        <v>4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</row>
    <row r="7" s="250" customFormat="true" ht="18.75" hidden="false" customHeight="false" outlineLevel="0" collapsed="false">
      <c r="A7" s="249"/>
      <c r="B7" s="249"/>
      <c r="C7" s="249"/>
      <c r="D7" s="249"/>
      <c r="F7" s="257" t="n">
        <v>1</v>
      </c>
      <c r="G7" s="258" t="s">
        <v>143</v>
      </c>
      <c r="H7" s="259" t="e">
        <f aca="false">IF(#NAME?="","",#NAME?)</f>
        <v>#N/A</v>
      </c>
      <c r="I7" s="260" t="s">
        <v>144</v>
      </c>
      <c r="J7" s="261"/>
      <c r="K7" s="249"/>
      <c r="L7" s="249"/>
      <c r="M7" s="249"/>
      <c r="N7" s="249"/>
      <c r="O7" s="249"/>
      <c r="P7" s="249"/>
      <c r="Q7" s="249"/>
      <c r="R7" s="249"/>
      <c r="S7" s="249"/>
      <c r="T7" s="249"/>
    </row>
    <row r="8" s="250" customFormat="true" ht="45" hidden="false" customHeight="false" outlineLevel="0" collapsed="false">
      <c r="A8" s="262" t="n">
        <v>1</v>
      </c>
      <c r="B8" s="249"/>
      <c r="C8" s="249"/>
      <c r="D8" s="249"/>
      <c r="F8" s="257" t="e">
        <f aca="false">"2." &amp;mergeValue()</f>
        <v>#VALUE!</v>
      </c>
      <c r="G8" s="258" t="s">
        <v>145</v>
      </c>
      <c r="H8" s="259"/>
      <c r="I8" s="260" t="s">
        <v>146</v>
      </c>
      <c r="J8" s="261"/>
      <c r="K8" s="249"/>
      <c r="L8" s="249"/>
      <c r="M8" s="249"/>
      <c r="N8" s="249"/>
      <c r="O8" s="249"/>
      <c r="P8" s="249"/>
      <c r="Q8" s="249"/>
      <c r="R8" s="249"/>
      <c r="S8" s="249"/>
      <c r="T8" s="249"/>
    </row>
    <row r="9" s="250" customFormat="true" ht="22.5" hidden="false" customHeight="false" outlineLevel="0" collapsed="false">
      <c r="A9" s="262"/>
      <c r="B9" s="249"/>
      <c r="C9" s="249"/>
      <c r="D9" s="249"/>
      <c r="F9" s="257" t="e">
        <f aca="false">"3." &amp;mergeValue()</f>
        <v>#VALUE!</v>
      </c>
      <c r="G9" s="258" t="s">
        <v>147</v>
      </c>
      <c r="H9" s="259"/>
      <c r="I9" s="260" t="s">
        <v>148</v>
      </c>
      <c r="J9" s="261"/>
      <c r="K9" s="249"/>
      <c r="L9" s="249"/>
      <c r="M9" s="249"/>
      <c r="N9" s="249"/>
      <c r="O9" s="249"/>
      <c r="P9" s="249"/>
      <c r="Q9" s="249"/>
      <c r="R9" s="249"/>
      <c r="S9" s="249"/>
      <c r="T9" s="249"/>
    </row>
    <row r="10" s="250" customFormat="true" ht="22.5" hidden="false" customHeight="false" outlineLevel="0" collapsed="false">
      <c r="A10" s="262"/>
      <c r="B10" s="249"/>
      <c r="C10" s="249"/>
      <c r="D10" s="249"/>
      <c r="F10" s="257" t="e">
        <f aca="false">"4."&amp;mergeValue()</f>
        <v>#VALUE!</v>
      </c>
      <c r="G10" s="258" t="s">
        <v>149</v>
      </c>
      <c r="H10" s="253" t="s">
        <v>150</v>
      </c>
      <c r="I10" s="260"/>
      <c r="J10" s="261"/>
      <c r="K10" s="249"/>
      <c r="L10" s="249"/>
      <c r="M10" s="249"/>
      <c r="N10" s="249"/>
      <c r="O10" s="249"/>
      <c r="P10" s="249"/>
      <c r="Q10" s="249"/>
      <c r="R10" s="249"/>
      <c r="S10" s="249"/>
      <c r="T10" s="249"/>
    </row>
    <row r="11" s="250" customFormat="true" ht="18.75" hidden="false" customHeight="false" outlineLevel="0" collapsed="false">
      <c r="A11" s="262"/>
      <c r="B11" s="262" t="n">
        <v>1</v>
      </c>
      <c r="C11" s="262"/>
      <c r="D11" s="262"/>
      <c r="F11" s="257" t="e">
        <f aca="false">"4."&amp;mergeValue() &amp;"."&amp;mergeValue()</f>
        <v>#VALUE!</v>
      </c>
      <c r="G11" s="263" t="s">
        <v>151</v>
      </c>
      <c r="H11" s="259" t="e">
        <f aca="false">IF(#NAME?="","",#NAME?)</f>
        <v>#N/A</v>
      </c>
      <c r="I11" s="260" t="s">
        <v>152</v>
      </c>
      <c r="J11" s="261"/>
      <c r="K11" s="249"/>
      <c r="L11" s="249"/>
      <c r="M11" s="249"/>
      <c r="N11" s="249"/>
      <c r="O11" s="249"/>
      <c r="P11" s="249"/>
      <c r="Q11" s="249"/>
      <c r="R11" s="249"/>
      <c r="S11" s="249"/>
      <c r="T11" s="249"/>
    </row>
    <row r="12" s="250" customFormat="true" ht="22.5" hidden="false" customHeight="false" outlineLevel="0" collapsed="false">
      <c r="A12" s="262"/>
      <c r="B12" s="262"/>
      <c r="C12" s="262" t="n">
        <v>1</v>
      </c>
      <c r="D12" s="262"/>
      <c r="F12" s="257" t="e">
        <f aca="false">"4."&amp;mergeValue() &amp;"."&amp;mergeValue()&amp;"."&amp;mergeValue()</f>
        <v>#VALUE!</v>
      </c>
      <c r="G12" s="264" t="s">
        <v>153</v>
      </c>
      <c r="H12" s="259"/>
      <c r="I12" s="260" t="s">
        <v>154</v>
      </c>
      <c r="J12" s="261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="250" customFormat="true" ht="39" hidden="false" customHeight="true" outlineLevel="0" collapsed="false">
      <c r="A13" s="262"/>
      <c r="B13" s="262"/>
      <c r="C13" s="262"/>
      <c r="D13" s="262" t="n">
        <v>1</v>
      </c>
      <c r="F13" s="257" t="e">
        <f aca="false">"4."&amp;mergeValue() &amp;"."&amp;mergeValue()&amp;"."&amp;mergeValue()&amp;"."&amp;mergeValue()</f>
        <v>#VALUE!</v>
      </c>
      <c r="G13" s="265" t="s">
        <v>155</v>
      </c>
      <c r="H13" s="259"/>
      <c r="I13" s="266" t="s">
        <v>156</v>
      </c>
      <c r="J13" s="261"/>
      <c r="K13" s="249"/>
      <c r="L13" s="249"/>
      <c r="M13" s="249"/>
      <c r="N13" s="249"/>
      <c r="O13" s="249"/>
      <c r="P13" s="249"/>
      <c r="Q13" s="249"/>
      <c r="R13" s="249"/>
      <c r="S13" s="249"/>
      <c r="T13" s="249"/>
    </row>
    <row r="14" s="250" customFormat="true" ht="18.75" hidden="false" customHeight="false" outlineLevel="0" collapsed="false">
      <c r="A14" s="262"/>
      <c r="B14" s="262"/>
      <c r="C14" s="262"/>
      <c r="D14" s="262"/>
      <c r="F14" s="267"/>
      <c r="G14" s="268" t="s">
        <v>157</v>
      </c>
      <c r="H14" s="269"/>
      <c r="I14" s="266"/>
      <c r="J14" s="261"/>
      <c r="K14" s="249"/>
      <c r="L14" s="249"/>
      <c r="M14" s="249"/>
      <c r="N14" s="249"/>
      <c r="O14" s="249"/>
      <c r="P14" s="249"/>
      <c r="Q14" s="249"/>
      <c r="R14" s="249"/>
      <c r="S14" s="249"/>
      <c r="T14" s="249"/>
    </row>
    <row r="15" s="250" customFormat="true" ht="18.75" hidden="false" customHeight="false" outlineLevel="0" collapsed="false">
      <c r="A15" s="262"/>
      <c r="B15" s="262"/>
      <c r="C15" s="262"/>
      <c r="D15" s="262"/>
      <c r="F15" s="267"/>
      <c r="G15" s="343" t="s">
        <v>158</v>
      </c>
      <c r="H15" s="274"/>
      <c r="I15" s="275"/>
      <c r="J15" s="261"/>
      <c r="K15" s="249"/>
      <c r="L15" s="249"/>
      <c r="M15" s="249"/>
      <c r="N15" s="249"/>
      <c r="O15" s="249"/>
      <c r="P15" s="249"/>
      <c r="Q15" s="249"/>
      <c r="R15" s="249"/>
      <c r="S15" s="249"/>
      <c r="T15" s="249"/>
    </row>
    <row r="16" s="250" customFormat="true" ht="18.75" hidden="false" customHeight="false" outlineLevel="0" collapsed="false">
      <c r="A16" s="262"/>
      <c r="B16" s="249"/>
      <c r="C16" s="249"/>
      <c r="D16" s="249"/>
      <c r="F16" s="267"/>
      <c r="G16" s="185" t="s">
        <v>159</v>
      </c>
      <c r="H16" s="274"/>
      <c r="I16" s="275"/>
      <c r="J16" s="261"/>
      <c r="K16" s="249"/>
      <c r="L16" s="249"/>
      <c r="M16" s="249"/>
      <c r="N16" s="249"/>
      <c r="O16" s="249"/>
      <c r="P16" s="249"/>
      <c r="Q16" s="249"/>
      <c r="R16" s="249"/>
      <c r="S16" s="249"/>
      <c r="T16" s="249"/>
    </row>
    <row r="17" s="250" customFormat="true" ht="18.75" hidden="false" customHeight="false" outlineLevel="0" collapsed="false">
      <c r="A17" s="249"/>
      <c r="B17" s="249"/>
      <c r="C17" s="249"/>
      <c r="D17" s="249"/>
      <c r="F17" s="267"/>
      <c r="G17" s="276" t="s">
        <v>160</v>
      </c>
      <c r="H17" s="274"/>
      <c r="I17" s="275"/>
      <c r="J17" s="261"/>
      <c r="K17" s="249"/>
      <c r="L17" s="249"/>
      <c r="M17" s="249"/>
      <c r="N17" s="249"/>
      <c r="O17" s="249"/>
      <c r="P17" s="249"/>
      <c r="Q17" s="249"/>
      <c r="R17" s="249"/>
      <c r="S17" s="249"/>
      <c r="T17" s="249"/>
    </row>
    <row r="18" s="232" customFormat="true" ht="3" hidden="false" customHeight="true" outlineLevel="0" collapsed="false">
      <c r="A18" s="205"/>
      <c r="B18" s="205"/>
      <c r="C18" s="205"/>
      <c r="D18" s="205"/>
      <c r="F18" s="281"/>
      <c r="G18" s="409"/>
      <c r="H18" s="410"/>
      <c r="I18" s="283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  <row r="19" s="232" customFormat="true" ht="15" hidden="false" customHeight="true" outlineLevel="0" collapsed="false">
      <c r="A19" s="205"/>
      <c r="B19" s="205"/>
      <c r="C19" s="205"/>
      <c r="D19" s="205"/>
      <c r="F19" s="281"/>
      <c r="G19" s="282" t="s">
        <v>161</v>
      </c>
      <c r="H19" s="282"/>
      <c r="I19" s="283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A33"/>
  <sheetViews>
    <sheetView showFormulas="false" showGridLines="false" showRowColHeaders="true" showZeros="true" rightToLeft="false" tabSelected="false" showOutlineSymbols="true" defaultGridColor="true" view="normal" topLeftCell="K4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false" hidden="true" outlineLevel="0" max="6" min="1" style="135" width="10.57"/>
    <col collapsed="false" customWidth="true" hidden="true" outlineLevel="0" max="7" min="7" style="284" width="9.13"/>
    <col collapsed="false" customWidth="true" hidden="true" outlineLevel="0" max="8" min="8" style="284" width="2"/>
    <col collapsed="false" customWidth="true" hidden="true" outlineLevel="0" max="9" min="9" style="284" width="3.71"/>
    <col collapsed="false" customWidth="true" hidden="true" outlineLevel="0" max="10" min="10" style="247" width="3.71"/>
    <col collapsed="false" customWidth="true" hidden="false" outlineLevel="0" max="11" min="11" style="247" width="3.71"/>
    <col collapsed="false" customWidth="true" hidden="false" outlineLevel="0" max="12" min="12" style="135" width="12.72"/>
    <col collapsed="false" customWidth="true" hidden="false" outlineLevel="0" max="13" min="13" style="135" width="47.43"/>
    <col collapsed="false" customWidth="true" hidden="false" outlineLevel="0" max="14" min="14" style="135" width="3.71"/>
    <col collapsed="false" customWidth="true" hidden="false" outlineLevel="0" max="15" min="15" style="135" width="4.14"/>
    <col collapsed="false" customWidth="true" hidden="false" outlineLevel="0" max="16" min="16" style="135" width="18.14"/>
    <col collapsed="false" customWidth="true" hidden="false" outlineLevel="0" max="19" min="17" style="135" width="3.71"/>
    <col collapsed="false" customWidth="true" hidden="false" outlineLevel="0" max="20" min="20" style="135" width="12.86"/>
    <col collapsed="false" customWidth="true" hidden="false" outlineLevel="0" max="23" min="21" style="135" width="3.71"/>
    <col collapsed="false" customWidth="true" hidden="false" outlineLevel="0" max="24" min="24" style="135" width="12.86"/>
    <col collapsed="false" customWidth="true" hidden="false" outlineLevel="0" max="27" min="25" style="135" width="3.71"/>
    <col collapsed="false" customWidth="true" hidden="false" outlineLevel="0" max="28" min="28" style="135" width="12.86"/>
    <col collapsed="false" customWidth="true" hidden="false" outlineLevel="0" max="32" min="29" style="135" width="21.43"/>
    <col collapsed="false" customWidth="true" hidden="false" outlineLevel="0" max="33" min="33" style="135" width="11.72"/>
    <col collapsed="false" customWidth="true" hidden="false" outlineLevel="0" max="34" min="34" style="135" width="3.71"/>
    <col collapsed="false" customWidth="true" hidden="false" outlineLevel="0" max="35" min="35" style="135" width="11.72"/>
    <col collapsed="false" customWidth="true" hidden="true" outlineLevel="0" max="36" min="36" style="135" width="8.57"/>
    <col collapsed="false" customWidth="true" hidden="false" outlineLevel="0" max="37" min="37" style="135" width="4.57"/>
    <col collapsed="false" customWidth="true" hidden="false" outlineLevel="0" max="38" min="38" style="135" width="115.72"/>
    <col collapsed="false" customWidth="false" hidden="false" outlineLevel="0" max="40" min="39" style="140" width="10.57"/>
    <col collapsed="false" customWidth="true" hidden="false" outlineLevel="0" max="41" min="41" style="140" width="13.43"/>
    <col collapsed="false" customWidth="false" hidden="false" outlineLevel="0" max="49" min="42" style="140" width="10.57"/>
    <col collapsed="false" customWidth="false" hidden="false" outlineLevel="0" max="1024" min="50" style="135" width="10.57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J4" s="285"/>
      <c r="K4" s="285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150"/>
      <c r="AD4" s="150"/>
      <c r="AE4" s="150"/>
      <c r="AF4" s="150"/>
      <c r="AG4" s="150"/>
      <c r="AH4" s="150"/>
      <c r="AI4" s="150"/>
      <c r="AJ4" s="286"/>
    </row>
    <row r="5" customFormat="false" ht="22.5" hidden="false" customHeight="true" outlineLevel="0" collapsed="false">
      <c r="J5" s="285"/>
      <c r="K5" s="285"/>
      <c r="L5" s="352" t="s">
        <v>203</v>
      </c>
      <c r="M5" s="352"/>
      <c r="N5" s="352"/>
      <c r="O5" s="352"/>
      <c r="P5" s="352"/>
      <c r="Q5" s="352"/>
      <c r="R5" s="352"/>
      <c r="S5" s="352"/>
      <c r="T5" s="352"/>
      <c r="U5" s="353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5"/>
      <c r="AK5" s="150"/>
    </row>
    <row r="6" customFormat="false" ht="3" hidden="false" customHeight="true" outlineLevel="0" collapsed="false">
      <c r="J6" s="285"/>
      <c r="K6" s="285"/>
      <c r="L6" s="286"/>
      <c r="M6" s="286"/>
      <c r="N6" s="286"/>
      <c r="O6" s="286"/>
      <c r="P6" s="286"/>
      <c r="Q6" s="286"/>
      <c r="R6" s="347"/>
      <c r="S6" s="347"/>
      <c r="T6" s="347"/>
      <c r="U6" s="347"/>
      <c r="V6" s="347"/>
      <c r="W6" s="347"/>
      <c r="X6" s="286"/>
    </row>
    <row r="7" s="232" customFormat="true" ht="22.5" hidden="false" customHeight="false" outlineLevel="0" collapsed="false">
      <c r="G7" s="287"/>
      <c r="H7" s="287"/>
      <c r="L7" s="281"/>
      <c r="M7" s="289" t="e">
        <f aca="false">"Наименование органа регулирования, принявшего решение об "&amp;IF(#NAME?="","утверждении","изменении") &amp; " тарифов"</f>
        <v>#N/A</v>
      </c>
      <c r="N7" s="291" t="e">
        <f aca="false">IF(#NAME?="",IF(#NAME?="","",#NAME?),#NAME?)</f>
        <v>#N/A</v>
      </c>
      <c r="O7" s="291"/>
      <c r="P7" s="291"/>
      <c r="Q7" s="291"/>
      <c r="R7" s="291"/>
      <c r="S7" s="291"/>
      <c r="T7" s="291"/>
      <c r="U7" s="292"/>
      <c r="V7" s="283"/>
      <c r="W7" s="283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</row>
    <row r="8" s="232" customFormat="true" ht="18.75" hidden="false" customHeight="false" outlineLevel="0" collapsed="false">
      <c r="G8" s="287"/>
      <c r="H8" s="287"/>
      <c r="L8" s="281"/>
      <c r="M8" s="289" t="e">
        <f aca="false">IF(#NAME?="","Дата документа об утверждении тарифов","Дата принятия решения об изменении тарифов")</f>
        <v>#N/A</v>
      </c>
      <c r="N8" s="291" t="e">
        <f aca="false">IF(#NAME?="",IF(#NAME?="","",#NAME?),#NAME?)</f>
        <v>#N/A</v>
      </c>
      <c r="O8" s="291"/>
      <c r="P8" s="291"/>
      <c r="Q8" s="291"/>
      <c r="R8" s="291"/>
      <c r="S8" s="291"/>
      <c r="T8" s="291"/>
      <c r="U8" s="292"/>
      <c r="V8" s="283"/>
      <c r="W8" s="283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</row>
    <row r="9" s="232" customFormat="true" ht="18.75" hidden="false" customHeight="false" outlineLevel="0" collapsed="false">
      <c r="G9" s="287"/>
      <c r="H9" s="287"/>
      <c r="L9" s="281"/>
      <c r="M9" s="289" t="e">
        <f aca="false">IF(#NAME?="","Номер документа об утверждении тарифов","Номер принятия решения об изменении тарифов")</f>
        <v>#N/A</v>
      </c>
      <c r="N9" s="291" t="e">
        <f aca="false">IF(#NAME?="",IF(#NAME?="","",#NAME?),#NAME?)</f>
        <v>#N/A</v>
      </c>
      <c r="O9" s="291"/>
      <c r="P9" s="291"/>
      <c r="Q9" s="291"/>
      <c r="R9" s="291"/>
      <c r="S9" s="291"/>
      <c r="T9" s="291"/>
      <c r="U9" s="292"/>
      <c r="V9" s="283"/>
      <c r="W9" s="283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</row>
    <row r="10" s="232" customFormat="true" ht="18.75" hidden="false" customHeight="false" outlineLevel="0" collapsed="false">
      <c r="G10" s="287"/>
      <c r="H10" s="287"/>
      <c r="L10" s="281"/>
      <c r="M10" s="289" t="s">
        <v>53</v>
      </c>
      <c r="N10" s="291" t="e">
        <f aca="false">IF(#NAME?="",IF(#NAME?="","",#NAME?),#NAME?)</f>
        <v>#N/A</v>
      </c>
      <c r="O10" s="291"/>
      <c r="P10" s="291"/>
      <c r="Q10" s="291"/>
      <c r="R10" s="291"/>
      <c r="S10" s="291"/>
      <c r="T10" s="291"/>
      <c r="U10" s="292"/>
      <c r="V10" s="283"/>
      <c r="W10" s="283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</row>
    <row r="11" s="250" customFormat="true" ht="11.25" hidden="true" customHeight="false" outlineLevel="0" collapsed="false">
      <c r="G11" s="293"/>
      <c r="H11" s="293"/>
      <c r="L11" s="211"/>
      <c r="M11" s="211"/>
      <c r="N11" s="211"/>
      <c r="O11" s="211"/>
      <c r="P11" s="211"/>
      <c r="Q11" s="211"/>
      <c r="R11" s="359"/>
      <c r="S11" s="359"/>
      <c r="T11" s="359"/>
      <c r="U11" s="359"/>
      <c r="V11" s="359"/>
      <c r="W11" s="359"/>
      <c r="X11" s="360"/>
      <c r="AC11" s="249" t="s">
        <v>204</v>
      </c>
      <c r="AD11" s="249" t="s">
        <v>205</v>
      </c>
      <c r="AE11" s="249" t="s">
        <v>204</v>
      </c>
      <c r="AF11" s="249" t="s">
        <v>205</v>
      </c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</row>
    <row r="12" s="250" customFormat="true" ht="11.25" hidden="true" customHeight="false" outlineLevel="0" collapsed="false">
      <c r="G12" s="293"/>
      <c r="H12" s="293"/>
      <c r="L12" s="211"/>
      <c r="M12" s="211"/>
      <c r="N12" s="211"/>
      <c r="O12" s="211"/>
      <c r="P12" s="211"/>
      <c r="Q12" s="211"/>
      <c r="R12" s="359"/>
      <c r="S12" s="359"/>
      <c r="T12" s="359"/>
      <c r="U12" s="359"/>
      <c r="V12" s="359"/>
      <c r="W12" s="359"/>
      <c r="X12" s="360"/>
      <c r="AJ12" s="295" t="s">
        <v>163</v>
      </c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</row>
    <row r="13" customFormat="false" ht="14.25" hidden="false" customHeight="false" outlineLevel="0" collapsed="false">
      <c r="J13" s="285"/>
      <c r="K13" s="285"/>
      <c r="L13" s="286"/>
      <c r="M13" s="286"/>
      <c r="N13" s="286"/>
      <c r="O13" s="286"/>
      <c r="P13" s="286"/>
      <c r="Q13" s="286"/>
      <c r="R13" s="361"/>
      <c r="S13" s="361"/>
      <c r="T13" s="361"/>
      <c r="U13" s="361"/>
      <c r="V13" s="361"/>
      <c r="W13" s="361"/>
      <c r="X13" s="362"/>
      <c r="AC13" s="361"/>
      <c r="AD13" s="361"/>
      <c r="AE13" s="361"/>
      <c r="AF13" s="361"/>
      <c r="AG13" s="361"/>
      <c r="AH13" s="361"/>
      <c r="AI13" s="361"/>
      <c r="AJ13" s="361"/>
    </row>
    <row r="14" customFormat="false" ht="14.25" hidden="false" customHeight="true" outlineLevel="0" collapsed="false">
      <c r="J14" s="285"/>
      <c r="K14" s="285"/>
      <c r="L14" s="363" t="s">
        <v>140</v>
      </c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162" t="s">
        <v>141</v>
      </c>
    </row>
    <row r="15" customFormat="false" ht="14.25" hidden="false" customHeight="true" outlineLevel="0" collapsed="false">
      <c r="J15" s="285"/>
      <c r="K15" s="285"/>
      <c r="L15" s="363" t="s">
        <v>93</v>
      </c>
      <c r="M15" s="363" t="s">
        <v>206</v>
      </c>
      <c r="N15" s="363" t="s">
        <v>207</v>
      </c>
      <c r="O15" s="363"/>
      <c r="P15" s="363"/>
      <c r="Q15" s="364" t="s">
        <v>208</v>
      </c>
      <c r="R15" s="364"/>
      <c r="S15" s="364"/>
      <c r="T15" s="364"/>
      <c r="U15" s="364" t="s">
        <v>209</v>
      </c>
      <c r="V15" s="364"/>
      <c r="W15" s="364"/>
      <c r="X15" s="364"/>
      <c r="Y15" s="364" t="s">
        <v>210</v>
      </c>
      <c r="Z15" s="364"/>
      <c r="AA15" s="364"/>
      <c r="AB15" s="364"/>
      <c r="AC15" s="364" t="s">
        <v>165</v>
      </c>
      <c r="AD15" s="364"/>
      <c r="AE15" s="364"/>
      <c r="AF15" s="364"/>
      <c r="AG15" s="364"/>
      <c r="AH15" s="364"/>
      <c r="AI15" s="364"/>
      <c r="AJ15" s="363" t="s">
        <v>166</v>
      </c>
      <c r="AK15" s="297" t="s">
        <v>167</v>
      </c>
      <c r="AL15" s="162"/>
    </row>
    <row r="16" customFormat="false" ht="27.95" hidden="false" customHeight="true" outlineLevel="0" collapsed="false">
      <c r="J16" s="285"/>
      <c r="K16" s="285"/>
      <c r="L16" s="363"/>
      <c r="M16" s="363"/>
      <c r="N16" s="363"/>
      <c r="O16" s="363"/>
      <c r="P16" s="363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 t="s">
        <v>211</v>
      </c>
      <c r="AD16" s="364"/>
      <c r="AE16" s="162" t="s">
        <v>212</v>
      </c>
      <c r="AF16" s="162"/>
      <c r="AG16" s="365" t="s">
        <v>170</v>
      </c>
      <c r="AH16" s="365"/>
      <c r="AI16" s="365"/>
      <c r="AJ16" s="363"/>
      <c r="AK16" s="297"/>
      <c r="AL16" s="162"/>
    </row>
    <row r="17" customFormat="false" ht="14.25" hidden="false" customHeight="true" outlineLevel="0" collapsed="false">
      <c r="J17" s="285"/>
      <c r="K17" s="285"/>
      <c r="L17" s="363"/>
      <c r="M17" s="363"/>
      <c r="N17" s="363"/>
      <c r="O17" s="363"/>
      <c r="P17" s="363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 t="s">
        <v>213</v>
      </c>
      <c r="AD17" s="364" t="s">
        <v>214</v>
      </c>
      <c r="AE17" s="364" t="s">
        <v>213</v>
      </c>
      <c r="AF17" s="364" t="s">
        <v>214</v>
      </c>
      <c r="AG17" s="366" t="s">
        <v>215</v>
      </c>
      <c r="AH17" s="366" t="s">
        <v>216</v>
      </c>
      <c r="AI17" s="366"/>
      <c r="AJ17" s="363"/>
      <c r="AK17" s="297"/>
      <c r="AL17" s="162"/>
    </row>
    <row r="18" customFormat="false" ht="12" hidden="false" customHeight="true" outlineLevel="0" collapsed="false">
      <c r="J18" s="285"/>
      <c r="K18" s="301" t="n">
        <v>1</v>
      </c>
      <c r="L18" s="302" t="s">
        <v>95</v>
      </c>
      <c r="M18" s="302" t="s">
        <v>96</v>
      </c>
      <c r="N18" s="304" t="n">
        <f aca="true">OFFSET(N18,0,-1)+1</f>
        <v>3</v>
      </c>
      <c r="O18" s="304"/>
      <c r="P18" s="304"/>
      <c r="Q18" s="304" t="n">
        <f aca="true">OFFSET(Q18,0,-3)+1</f>
        <v>4</v>
      </c>
      <c r="R18" s="304"/>
      <c r="S18" s="304"/>
      <c r="T18" s="304"/>
      <c r="U18" s="304" t="n">
        <f aca="true">OFFSET(U18,0,-4)+1</f>
        <v>5</v>
      </c>
      <c r="V18" s="304"/>
      <c r="W18" s="304"/>
      <c r="X18" s="304"/>
      <c r="Y18" s="367"/>
      <c r="Z18" s="367"/>
      <c r="AA18" s="367" t="n">
        <f aca="true">OFFSET(U18,0,0)+1</f>
        <v>6</v>
      </c>
      <c r="AB18" s="368" t="n">
        <f aca="false">AA18</f>
        <v>6</v>
      </c>
      <c r="AC18" s="304" t="n">
        <f aca="true">OFFSET(AC18,0,-1)+1</f>
        <v>7</v>
      </c>
      <c r="AD18" s="304" t="n">
        <f aca="true">OFFSET(AD18,0,-1)+1</f>
        <v>8</v>
      </c>
      <c r="AE18" s="304" t="n">
        <f aca="true">OFFSET(AE18,0,-1)+1</f>
        <v>9</v>
      </c>
      <c r="AF18" s="304" t="n">
        <f aca="true">OFFSET(AF18,0,-1)+1</f>
        <v>10</v>
      </c>
      <c r="AG18" s="304" t="n">
        <f aca="true">OFFSET(AG18,0,-1)+1</f>
        <v>11</v>
      </c>
      <c r="AH18" s="304" t="n">
        <f aca="true">OFFSET(AH18,0,-1)+1</f>
        <v>12</v>
      </c>
      <c r="AI18" s="304" t="n">
        <f aca="true">OFFSET(AI18,0,-1)+1</f>
        <v>13</v>
      </c>
      <c r="AJ18" s="304" t="n">
        <f aca="true">OFFSET(AJ18,0,-1)+1</f>
        <v>14</v>
      </c>
      <c r="AK18" s="369"/>
      <c r="AL18" s="304" t="n">
        <v>15</v>
      </c>
    </row>
    <row r="19" customFormat="false" ht="22.5" hidden="false" customHeight="false" outlineLevel="0" collapsed="false">
      <c r="A19" s="305" t="n">
        <v>1</v>
      </c>
      <c r="B19" s="140"/>
      <c r="C19" s="140"/>
      <c r="D19" s="140"/>
      <c r="E19" s="140"/>
      <c r="F19" s="246"/>
      <c r="G19" s="246"/>
      <c r="H19" s="246"/>
      <c r="J19" s="285"/>
      <c r="K19" s="285"/>
      <c r="L19" s="315" t="e">
        <f aca="false">mergeValue()</f>
        <v>#VALUE!</v>
      </c>
      <c r="M19" s="411" t="s">
        <v>124</v>
      </c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412"/>
      <c r="AK19" s="412"/>
      <c r="AL19" s="371" t="s">
        <v>176</v>
      </c>
    </row>
    <row r="20" customFormat="false" ht="22.5" hidden="false" customHeight="false" outlineLevel="0" collapsed="false">
      <c r="A20" s="305"/>
      <c r="B20" s="305" t="n">
        <v>1</v>
      </c>
      <c r="C20" s="140"/>
      <c r="D20" s="140"/>
      <c r="E20" s="140"/>
      <c r="F20" s="372"/>
      <c r="G20" s="141"/>
      <c r="H20" s="141"/>
      <c r="I20" s="373"/>
      <c r="J20" s="374"/>
      <c r="K20" s="135"/>
      <c r="L20" s="315" t="e">
        <f aca="false">mergeValue() &amp;"."&amp;mergeValue()</f>
        <v>#VALUE!</v>
      </c>
      <c r="M20" s="316" t="s">
        <v>90</v>
      </c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266" t="s">
        <v>177</v>
      </c>
    </row>
    <row r="21" customFormat="false" ht="45" hidden="false" customHeight="false" outlineLevel="0" collapsed="false">
      <c r="A21" s="305"/>
      <c r="B21" s="305"/>
      <c r="C21" s="305" t="n">
        <v>1</v>
      </c>
      <c r="D21" s="140"/>
      <c r="E21" s="140"/>
      <c r="F21" s="372"/>
      <c r="G21" s="141"/>
      <c r="H21" s="141"/>
      <c r="I21" s="373"/>
      <c r="J21" s="374"/>
      <c r="K21" s="135"/>
      <c r="L21" s="315" t="e">
        <f aca="false">mergeValue() &amp;"."&amp;mergeValue()&amp;"."&amp;mergeValue()</f>
        <v>#VALUE!</v>
      </c>
      <c r="M21" s="319" t="s">
        <v>178</v>
      </c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266" t="s">
        <v>179</v>
      </c>
    </row>
    <row r="22" customFormat="false" ht="20.1" hidden="false" customHeight="true" outlineLevel="0" collapsed="false">
      <c r="A22" s="305"/>
      <c r="B22" s="305"/>
      <c r="C22" s="305"/>
      <c r="D22" s="305" t="n">
        <v>1</v>
      </c>
      <c r="E22" s="140"/>
      <c r="F22" s="372"/>
      <c r="G22" s="141"/>
      <c r="H22" s="141"/>
      <c r="I22" s="376"/>
      <c r="J22" s="377"/>
      <c r="K22" s="149"/>
      <c r="L22" s="309" t="e">
        <f aca="false">mergeValue() &amp;"."&amp;mergeValue()&amp;"."&amp;mergeValue()&amp;"."&amp;mergeValue()</f>
        <v>#VALUE!</v>
      </c>
      <c r="M22" s="414"/>
      <c r="N22" s="415"/>
      <c r="O22" s="380" t="s">
        <v>95</v>
      </c>
      <c r="P22" s="381"/>
      <c r="Q22" s="326" t="s">
        <v>35</v>
      </c>
      <c r="R22" s="379"/>
      <c r="S22" s="382" t="n">
        <v>1</v>
      </c>
      <c r="T22" s="257"/>
      <c r="U22" s="326" t="s">
        <v>35</v>
      </c>
      <c r="V22" s="379"/>
      <c r="W22" s="382" t="s">
        <v>95</v>
      </c>
      <c r="X22" s="384"/>
      <c r="Y22" s="326" t="s">
        <v>35</v>
      </c>
      <c r="Z22" s="385"/>
      <c r="AA22" s="382" t="n">
        <v>1</v>
      </c>
      <c r="AB22" s="416"/>
      <c r="AC22" s="387"/>
      <c r="AD22" s="387"/>
      <c r="AE22" s="417"/>
      <c r="AF22" s="387"/>
      <c r="AG22" s="388"/>
      <c r="AH22" s="326" t="s">
        <v>89</v>
      </c>
      <c r="AI22" s="388"/>
      <c r="AJ22" s="326" t="s">
        <v>35</v>
      </c>
      <c r="AK22" s="327"/>
      <c r="AL22" s="266" t="s">
        <v>217</v>
      </c>
      <c r="AM22" s="140" t="e">
        <f aca="false">strCheckDateOnDP(#NAME?)</f>
        <v>#N/A</v>
      </c>
      <c r="AN22" s="137" t="str">
        <f aca="false">IF(AND(COUNTIF(AO18:AO26,AO22)&gt;1,AO22&lt;&gt;""),"ErrUnique:HasDoubleConn","")</f>
        <v/>
      </c>
      <c r="AO22" s="137"/>
      <c r="AP22" s="137"/>
      <c r="AQ22" s="137"/>
      <c r="AR22" s="137"/>
      <c r="AS22" s="137"/>
    </row>
    <row r="23" customFormat="false" ht="20.1" hidden="false" customHeight="true" outlineLevel="0" collapsed="false">
      <c r="A23" s="305"/>
      <c r="B23" s="305"/>
      <c r="C23" s="305"/>
      <c r="D23" s="305"/>
      <c r="E23" s="140"/>
      <c r="F23" s="372"/>
      <c r="G23" s="141"/>
      <c r="H23" s="141"/>
      <c r="I23" s="376"/>
      <c r="J23" s="377"/>
      <c r="K23" s="149"/>
      <c r="L23" s="309"/>
      <c r="M23" s="414"/>
      <c r="N23" s="415"/>
      <c r="O23" s="380"/>
      <c r="P23" s="381"/>
      <c r="Q23" s="326"/>
      <c r="R23" s="379"/>
      <c r="S23" s="382"/>
      <c r="T23" s="257"/>
      <c r="U23" s="326"/>
      <c r="V23" s="379"/>
      <c r="W23" s="382"/>
      <c r="X23" s="384"/>
      <c r="Y23" s="326"/>
      <c r="Z23" s="389"/>
      <c r="AA23" s="276"/>
      <c r="AB23" s="276"/>
      <c r="AC23" s="390"/>
      <c r="AD23" s="390"/>
      <c r="AE23" s="390"/>
      <c r="AF23" s="391" t="str">
        <f aca="false">AG22 &amp; "-" &amp; AI22</f>
        <v>-</v>
      </c>
      <c r="AG23" s="391"/>
      <c r="AH23" s="391"/>
      <c r="AI23" s="391"/>
      <c r="AJ23" s="391" t="s">
        <v>35</v>
      </c>
      <c r="AK23" s="392"/>
      <c r="AL23" s="266"/>
      <c r="AN23" s="137"/>
      <c r="AO23" s="137"/>
      <c r="AP23" s="137"/>
      <c r="AQ23" s="137"/>
      <c r="AR23" s="137"/>
      <c r="AS23" s="137"/>
    </row>
    <row r="24" customFormat="false" ht="20.1" hidden="false" customHeight="true" outlineLevel="0" collapsed="false">
      <c r="A24" s="305"/>
      <c r="B24" s="305"/>
      <c r="C24" s="305"/>
      <c r="D24" s="305"/>
      <c r="E24" s="140"/>
      <c r="F24" s="372"/>
      <c r="G24" s="141"/>
      <c r="H24" s="141"/>
      <c r="I24" s="376"/>
      <c r="J24" s="377"/>
      <c r="K24" s="149"/>
      <c r="L24" s="309"/>
      <c r="M24" s="414"/>
      <c r="N24" s="415"/>
      <c r="O24" s="380"/>
      <c r="P24" s="381"/>
      <c r="Q24" s="326"/>
      <c r="R24" s="379"/>
      <c r="S24" s="382"/>
      <c r="T24" s="257"/>
      <c r="U24" s="326"/>
      <c r="V24" s="393"/>
      <c r="W24" s="185"/>
      <c r="X24" s="276"/>
      <c r="Y24" s="394"/>
      <c r="Z24" s="394"/>
      <c r="AA24" s="394"/>
      <c r="AB24" s="394"/>
      <c r="AC24" s="390"/>
      <c r="AD24" s="390"/>
      <c r="AE24" s="390"/>
      <c r="AF24" s="390"/>
      <c r="AG24" s="337"/>
      <c r="AH24" s="173"/>
      <c r="AI24" s="173"/>
      <c r="AJ24" s="337"/>
      <c r="AK24" s="339"/>
      <c r="AL24" s="266"/>
      <c r="AN24" s="137"/>
      <c r="AO24" s="137"/>
      <c r="AP24" s="137"/>
      <c r="AQ24" s="137"/>
      <c r="AR24" s="137"/>
      <c r="AS24" s="137"/>
    </row>
    <row r="25" customFormat="false" ht="20.1" hidden="false" customHeight="true" outlineLevel="0" collapsed="false">
      <c r="A25" s="305"/>
      <c r="B25" s="305"/>
      <c r="C25" s="305"/>
      <c r="D25" s="305"/>
      <c r="E25" s="140"/>
      <c r="F25" s="372"/>
      <c r="G25" s="141"/>
      <c r="H25" s="141"/>
      <c r="I25" s="376"/>
      <c r="J25" s="377"/>
      <c r="K25" s="149"/>
      <c r="L25" s="309"/>
      <c r="M25" s="414"/>
      <c r="N25" s="415"/>
      <c r="O25" s="380"/>
      <c r="P25" s="381"/>
      <c r="Q25" s="326"/>
      <c r="R25" s="395"/>
      <c r="S25" s="396"/>
      <c r="T25" s="397"/>
      <c r="U25" s="394"/>
      <c r="V25" s="394"/>
      <c r="W25" s="394"/>
      <c r="X25" s="394"/>
      <c r="Y25" s="394"/>
      <c r="Z25" s="394"/>
      <c r="AA25" s="394"/>
      <c r="AB25" s="394"/>
      <c r="AC25" s="390"/>
      <c r="AD25" s="390"/>
      <c r="AE25" s="390"/>
      <c r="AF25" s="390"/>
      <c r="AG25" s="337"/>
      <c r="AH25" s="173"/>
      <c r="AI25" s="173"/>
      <c r="AJ25" s="337"/>
      <c r="AK25" s="339"/>
      <c r="AL25" s="266"/>
      <c r="AN25" s="137"/>
      <c r="AO25" s="137"/>
      <c r="AP25" s="137"/>
      <c r="AQ25" s="137"/>
      <c r="AR25" s="137"/>
      <c r="AS25" s="137"/>
    </row>
    <row r="26" s="2" customFormat="true" ht="20.1" hidden="false" customHeight="true" outlineLevel="0" collapsed="false">
      <c r="A26" s="305"/>
      <c r="B26" s="305"/>
      <c r="C26" s="305"/>
      <c r="D26" s="305"/>
      <c r="E26" s="189"/>
      <c r="F26" s="398"/>
      <c r="G26" s="189"/>
      <c r="H26" s="189"/>
      <c r="I26" s="376"/>
      <c r="J26" s="377"/>
      <c r="K26" s="149"/>
      <c r="L26" s="309"/>
      <c r="M26" s="414"/>
      <c r="N26" s="399"/>
      <c r="O26" s="342"/>
      <c r="P26" s="276" t="s">
        <v>218</v>
      </c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400"/>
      <c r="AL26" s="266"/>
      <c r="AM26" s="340"/>
      <c r="AN26" s="340"/>
      <c r="AO26" s="401"/>
      <c r="AP26" s="401"/>
      <c r="AQ26" s="401"/>
      <c r="AR26" s="401"/>
      <c r="AS26" s="401"/>
      <c r="AT26" s="340"/>
      <c r="AU26" s="340"/>
      <c r="AV26" s="340"/>
      <c r="AW26" s="340"/>
    </row>
    <row r="27" s="2" customFormat="true" ht="15" hidden="false" customHeight="true" outlineLevel="0" collapsed="false">
      <c r="A27" s="305"/>
      <c r="B27" s="305"/>
      <c r="C27" s="305"/>
      <c r="D27" s="189"/>
      <c r="E27" s="189"/>
      <c r="F27" s="372"/>
      <c r="G27" s="189"/>
      <c r="H27" s="189"/>
      <c r="I27" s="308"/>
      <c r="J27" s="341"/>
      <c r="K27" s="308"/>
      <c r="L27" s="402"/>
      <c r="M27" s="268" t="s">
        <v>219</v>
      </c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339"/>
      <c r="AL27" s="266"/>
      <c r="AM27" s="340"/>
      <c r="AN27" s="340"/>
      <c r="AO27" s="401"/>
      <c r="AP27" s="401"/>
      <c r="AQ27" s="401"/>
      <c r="AR27" s="401"/>
      <c r="AS27" s="401"/>
      <c r="AT27" s="340"/>
      <c r="AU27" s="340"/>
      <c r="AV27" s="340"/>
      <c r="AW27" s="340"/>
    </row>
    <row r="28" s="2" customFormat="true" ht="15" hidden="false" customHeight="true" outlineLevel="0" collapsed="false">
      <c r="A28" s="305"/>
      <c r="B28" s="305"/>
      <c r="C28" s="189"/>
      <c r="D28" s="189"/>
      <c r="E28" s="189"/>
      <c r="F28" s="372"/>
      <c r="G28" s="189"/>
      <c r="H28" s="189"/>
      <c r="I28" s="308"/>
      <c r="J28" s="341"/>
      <c r="K28" s="308"/>
      <c r="L28" s="335"/>
      <c r="M28" s="343" t="s">
        <v>188</v>
      </c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38"/>
      <c r="AD28" s="338"/>
      <c r="AE28" s="338"/>
      <c r="AF28" s="338"/>
      <c r="AG28" s="337"/>
      <c r="AH28" s="268"/>
      <c r="AI28" s="337"/>
      <c r="AJ28" s="343"/>
      <c r="AK28" s="173"/>
      <c r="AL28" s="339"/>
      <c r="AM28" s="340"/>
      <c r="AN28" s="340"/>
      <c r="AO28" s="340"/>
      <c r="AP28" s="340"/>
      <c r="AQ28" s="340"/>
      <c r="AR28" s="340"/>
      <c r="AS28" s="340"/>
      <c r="AT28" s="340"/>
      <c r="AU28" s="340"/>
      <c r="AV28" s="340"/>
      <c r="AW28" s="340"/>
    </row>
    <row r="29" s="2" customFormat="true" ht="15" hidden="false" customHeight="true" outlineLevel="0" collapsed="false">
      <c r="A29" s="305"/>
      <c r="B29" s="189"/>
      <c r="C29" s="189"/>
      <c r="D29" s="189"/>
      <c r="E29" s="189"/>
      <c r="F29" s="372"/>
      <c r="G29" s="189"/>
      <c r="H29" s="189"/>
      <c r="I29" s="308"/>
      <c r="J29" s="341"/>
      <c r="K29" s="308"/>
      <c r="L29" s="335"/>
      <c r="M29" s="185" t="s">
        <v>119</v>
      </c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338"/>
      <c r="AD29" s="338"/>
      <c r="AE29" s="338"/>
      <c r="AF29" s="338"/>
      <c r="AG29" s="337"/>
      <c r="AH29" s="268"/>
      <c r="AI29" s="337"/>
      <c r="AJ29" s="343"/>
      <c r="AK29" s="173"/>
      <c r="AL29" s="339"/>
      <c r="AM29" s="340"/>
      <c r="AN29" s="340"/>
      <c r="AO29" s="340"/>
      <c r="AP29" s="340"/>
      <c r="AQ29" s="340"/>
      <c r="AR29" s="340"/>
      <c r="AS29" s="340"/>
      <c r="AT29" s="340"/>
      <c r="AU29" s="340"/>
      <c r="AV29" s="340"/>
      <c r="AW29" s="340"/>
    </row>
    <row r="30" s="2" customFormat="true" ht="15" hidden="false" customHeight="true" outlineLevel="0" collapsed="false">
      <c r="F30" s="403"/>
      <c r="G30" s="308"/>
      <c r="H30" s="308"/>
      <c r="I30" s="3"/>
      <c r="J30" s="341"/>
      <c r="L30" s="335"/>
      <c r="M30" s="276" t="s">
        <v>189</v>
      </c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338"/>
      <c r="AD30" s="338"/>
      <c r="AE30" s="338"/>
      <c r="AF30" s="338"/>
      <c r="AG30" s="337"/>
      <c r="AH30" s="268"/>
      <c r="AI30" s="337"/>
      <c r="AJ30" s="343"/>
      <c r="AK30" s="173"/>
      <c r="AL30" s="339"/>
      <c r="AM30" s="340"/>
      <c r="AN30" s="340"/>
      <c r="AO30" s="340"/>
      <c r="AP30" s="340"/>
      <c r="AQ30" s="340"/>
      <c r="AR30" s="340"/>
      <c r="AS30" s="340"/>
      <c r="AT30" s="340"/>
      <c r="AU30" s="340"/>
      <c r="AV30" s="340"/>
      <c r="AW30" s="340"/>
    </row>
    <row r="31" customFormat="false" ht="3" hidden="false" customHeight="true" outlineLevel="0" collapsed="false">
      <c r="AM31" s="135"/>
      <c r="AX31" s="140"/>
    </row>
    <row r="32" customFormat="false" ht="14.25" hidden="false" customHeight="true" outlineLevel="0" collapsed="false">
      <c r="L32" s="404"/>
      <c r="M32" s="405" t="s">
        <v>220</v>
      </c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6"/>
      <c r="AE32" s="406"/>
      <c r="AF32" s="406"/>
      <c r="AG32" s="406"/>
      <c r="AH32" s="406"/>
      <c r="AI32" s="406"/>
      <c r="AJ32" s="406"/>
      <c r="AK32" s="406"/>
      <c r="AL32" s="406"/>
      <c r="AM32" s="40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406"/>
      <c r="AZ32" s="406"/>
      <c r="BA32" s="406"/>
    </row>
    <row r="33" s="135" customFormat="true" ht="14.25" hidden="false" customHeight="true" outlineLevel="0" collapsed="false">
      <c r="L33" s="404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7"/>
      <c r="AD33" s="407"/>
      <c r="AE33" s="407"/>
      <c r="AF33" s="407"/>
      <c r="AG33" s="407"/>
      <c r="AH33" s="407"/>
      <c r="AI33" s="407"/>
      <c r="AJ33" s="407"/>
      <c r="AK33" s="407"/>
      <c r="AL33" s="407"/>
      <c r="AM33" s="408"/>
      <c r="AN33" s="408"/>
      <c r="AO33" s="408"/>
      <c r="AP33" s="408"/>
      <c r="AQ33" s="408"/>
      <c r="AR33" s="408"/>
      <c r="AS33" s="408"/>
      <c r="AT33" s="408"/>
      <c r="AU33" s="408"/>
      <c r="AV33" s="408"/>
      <c r="AW33" s="408"/>
      <c r="AX33" s="407"/>
      <c r="AY33" s="407"/>
      <c r="AZ33" s="407"/>
    </row>
  </sheetData>
  <sheetProtection sheet="true" password="fa9c" objects="true" scenarios="true" formatColumns="false" formatRows="false"/>
  <mergeCells count="54">
    <mergeCell ref="L5:T5"/>
    <mergeCell ref="N7:T7"/>
    <mergeCell ref="N8:T8"/>
    <mergeCell ref="N9:T9"/>
    <mergeCell ref="N10:T10"/>
    <mergeCell ref="L11:M11"/>
    <mergeCell ref="R11:W11"/>
    <mergeCell ref="L12:M12"/>
    <mergeCell ref="R12:W12"/>
    <mergeCell ref="R13:W13"/>
    <mergeCell ref="AC13:AJ13"/>
    <mergeCell ref="L14:AK14"/>
    <mergeCell ref="AL14:AL17"/>
    <mergeCell ref="L15:L17"/>
    <mergeCell ref="M15:M17"/>
    <mergeCell ref="N15:P17"/>
    <mergeCell ref="Q15:T17"/>
    <mergeCell ref="U15:X17"/>
    <mergeCell ref="Y15:AB17"/>
    <mergeCell ref="AC15:AI15"/>
    <mergeCell ref="AJ15:AJ17"/>
    <mergeCell ref="AK15:AK17"/>
    <mergeCell ref="AC16:AD16"/>
    <mergeCell ref="AE16:AF16"/>
    <mergeCell ref="AG16:AI16"/>
    <mergeCell ref="AH17:AI17"/>
    <mergeCell ref="N18:P18"/>
    <mergeCell ref="Q18:T18"/>
    <mergeCell ref="U18:X18"/>
    <mergeCell ref="A19:A29"/>
    <mergeCell ref="N19:AK19"/>
    <mergeCell ref="B20:B28"/>
    <mergeCell ref="N20:AK20"/>
    <mergeCell ref="C21:C27"/>
    <mergeCell ref="N21:AK21"/>
    <mergeCell ref="D22:D26"/>
    <mergeCell ref="I22:I26"/>
    <mergeCell ref="J22:J26"/>
    <mergeCell ref="K22:K26"/>
    <mergeCell ref="L22:L26"/>
    <mergeCell ref="M22:M26"/>
    <mergeCell ref="N22:N25"/>
    <mergeCell ref="O22:O25"/>
    <mergeCell ref="P22:P25"/>
    <mergeCell ref="Q22:Q25"/>
    <mergeCell ref="R22:R24"/>
    <mergeCell ref="S22:S24"/>
    <mergeCell ref="T22:T24"/>
    <mergeCell ref="U22:U24"/>
    <mergeCell ref="V22:V23"/>
    <mergeCell ref="W22:W23"/>
    <mergeCell ref="X22:X23"/>
    <mergeCell ref="Y22:Y23"/>
    <mergeCell ref="AL22:AL27"/>
  </mergeCells>
  <dataValidations count="5">
    <dataValidation allowBlank="true" error="Допускается ввод не более 900 символов!" errorTitle="Ошибка" operator="lessThanOrEqual" showDropDown="false" showErrorMessage="true" showInputMessage="true" sqref="U7:W10 M22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AG22 AI22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Q22 U22 Y22 AH22 AJ22" type="none">
      <formula1>0</formula1>
      <formula2>0</formula2>
    </dataValidation>
    <dataValidation allowBlank="true" operator="between" promptTitle="checkPeriodRange" showDropDown="false" showErrorMessage="false" showInputMessage="false" sqref="AF23:AK23" type="none">
      <formula1>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P22 AC22:AF22" type="decimal">
      <formula1>-1E+024</formula1>
      <formula2>1E+024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8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16" activeCellId="0" sqref="G16"/>
    </sheetView>
  </sheetViews>
  <sheetFormatPr defaultColWidth="10.57421875" defaultRowHeight="14.25" zeroHeight="false" outlineLevelRow="0" outlineLevelCol="0"/>
  <cols>
    <col collapsed="false" customWidth="true" hidden="true" outlineLevel="0" max="1" min="1" style="246" width="3.71"/>
    <col collapsed="false" customWidth="true" hidden="true" outlineLevel="0" max="4" min="2" style="140" width="3.71"/>
    <col collapsed="false" customWidth="true" hidden="false" outlineLevel="0" max="5" min="5" style="247" width="3.71"/>
    <col collapsed="false" customWidth="true" hidden="false" outlineLevel="0" max="6" min="6" style="135" width="9.72"/>
    <col collapsed="false" customWidth="true" hidden="false" outlineLevel="0" max="7" min="7" style="135" width="37.71"/>
    <col collapsed="false" customWidth="true" hidden="false" outlineLevel="0" max="8" min="8" style="135" width="66.85"/>
    <col collapsed="false" customWidth="true" hidden="false" outlineLevel="0" max="9" min="9" style="135" width="115.72"/>
    <col collapsed="false" customWidth="false" hidden="false" outlineLevel="0" max="11" min="10" style="140" width="10.57"/>
    <col collapsed="false" customWidth="true" hidden="false" outlineLevel="0" max="12" min="12" style="140" width="11.13"/>
    <col collapsed="false" customWidth="false" hidden="false" outlineLevel="0" max="20" min="13" style="140" width="10.57"/>
    <col collapsed="false" customWidth="false" hidden="false" outlineLevel="0" max="1024" min="21" style="135" width="10.57"/>
  </cols>
  <sheetData>
    <row r="1" customFormat="false" ht="3" hidden="false" customHeight="true" outlineLevel="0" collapsed="false">
      <c r="A1" s="246" t="s">
        <v>133</v>
      </c>
    </row>
    <row r="2" customFormat="false" ht="22.5" hidden="false" customHeight="true" outlineLevel="0" collapsed="false">
      <c r="F2" s="248" t="s">
        <v>139</v>
      </c>
      <c r="G2" s="248"/>
      <c r="H2" s="248"/>
      <c r="I2" s="154"/>
    </row>
    <row r="3" customFormat="false" ht="3" hidden="false" customHeight="true" outlineLevel="0" collapsed="false"/>
    <row r="4" s="250" customFormat="true" ht="11.25" hidden="false" customHeight="true" outlineLevel="0" collapsed="false">
      <c r="A4" s="249"/>
      <c r="B4" s="249"/>
      <c r="C4" s="249"/>
      <c r="D4" s="249"/>
      <c r="F4" s="162" t="s">
        <v>140</v>
      </c>
      <c r="G4" s="162"/>
      <c r="H4" s="162"/>
      <c r="I4" s="251" t="s">
        <v>141</v>
      </c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</row>
    <row r="5" s="250" customFormat="true" ht="11.25" hidden="false" customHeight="true" outlineLevel="0" collapsed="false">
      <c r="A5" s="249"/>
      <c r="B5" s="249"/>
      <c r="C5" s="249"/>
      <c r="D5" s="249"/>
      <c r="F5" s="251" t="s">
        <v>93</v>
      </c>
      <c r="G5" s="252" t="s">
        <v>142</v>
      </c>
      <c r="H5" s="253" t="s">
        <v>21</v>
      </c>
      <c r="I5" s="251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</row>
    <row r="6" s="250" customFormat="true" ht="12" hidden="false" customHeight="true" outlineLevel="0" collapsed="false">
      <c r="A6" s="249"/>
      <c r="B6" s="249"/>
      <c r="C6" s="249"/>
      <c r="D6" s="249"/>
      <c r="F6" s="222" t="s">
        <v>95</v>
      </c>
      <c r="G6" s="254" t="n">
        <v>2</v>
      </c>
      <c r="H6" s="255" t="n">
        <v>3</v>
      </c>
      <c r="I6" s="256" t="n">
        <v>4</v>
      </c>
      <c r="J6" s="249" t="n">
        <v>4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</row>
    <row r="7" s="250" customFormat="true" ht="18.75" hidden="false" customHeight="false" outlineLevel="0" collapsed="false">
      <c r="A7" s="249"/>
      <c r="B7" s="249"/>
      <c r="C7" s="249"/>
      <c r="D7" s="249"/>
      <c r="F7" s="257" t="n">
        <v>1</v>
      </c>
      <c r="G7" s="258" t="s">
        <v>143</v>
      </c>
      <c r="H7" s="259" t="e">
        <f aca="false">IF(#NAME?="","",#NAME?)</f>
        <v>#N/A</v>
      </c>
      <c r="I7" s="260" t="s">
        <v>144</v>
      </c>
      <c r="J7" s="261"/>
      <c r="K7" s="249"/>
      <c r="L7" s="249"/>
      <c r="M7" s="249"/>
      <c r="N7" s="249"/>
      <c r="O7" s="249"/>
      <c r="P7" s="249"/>
      <c r="Q7" s="249"/>
      <c r="R7" s="249"/>
      <c r="S7" s="249"/>
      <c r="T7" s="249"/>
    </row>
    <row r="8" s="250" customFormat="true" ht="45" hidden="false" customHeight="false" outlineLevel="0" collapsed="false">
      <c r="A8" s="262" t="n">
        <v>1</v>
      </c>
      <c r="B8" s="249"/>
      <c r="C8" s="249"/>
      <c r="D8" s="249"/>
      <c r="F8" s="257" t="e">
        <f aca="false">"2." &amp;mergeValue()</f>
        <v>#VALUE!</v>
      </c>
      <c r="G8" s="258" t="s">
        <v>145</v>
      </c>
      <c r="H8" s="259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60" t="s">
        <v>146</v>
      </c>
      <c r="J8" s="261"/>
      <c r="K8" s="249"/>
      <c r="L8" s="249"/>
      <c r="M8" s="249"/>
      <c r="N8" s="249"/>
      <c r="O8" s="249"/>
      <c r="P8" s="249"/>
      <c r="Q8" s="249"/>
      <c r="R8" s="249"/>
      <c r="S8" s="249"/>
      <c r="T8" s="249"/>
    </row>
    <row r="9" s="250" customFormat="true" ht="22.5" hidden="false" customHeight="false" outlineLevel="0" collapsed="false">
      <c r="A9" s="262"/>
      <c r="B9" s="249"/>
      <c r="C9" s="249"/>
      <c r="D9" s="249"/>
      <c r="F9" s="257" t="e">
        <f aca="false">"3." &amp;mergeValue()</f>
        <v>#VALUE!</v>
      </c>
      <c r="G9" s="258" t="s">
        <v>147</v>
      </c>
      <c r="H9" s="259" t="str">
        <f aca="false">IF('Перечень тарифов'!F21="","наименование отсутствует","" &amp; 'Перечень тарифов'!F21 &amp; "")</f>
        <v>Холодное водоснабжение. Питьевая вода</v>
      </c>
      <c r="I9" s="260" t="s">
        <v>148</v>
      </c>
      <c r="J9" s="261"/>
      <c r="K9" s="249"/>
      <c r="L9" s="249"/>
      <c r="M9" s="249"/>
      <c r="N9" s="249"/>
      <c r="O9" s="249"/>
      <c r="P9" s="249"/>
      <c r="Q9" s="249"/>
      <c r="R9" s="249"/>
      <c r="S9" s="249"/>
      <c r="T9" s="249"/>
    </row>
    <row r="10" s="250" customFormat="true" ht="22.5" hidden="false" customHeight="false" outlineLevel="0" collapsed="false">
      <c r="A10" s="262"/>
      <c r="B10" s="249"/>
      <c r="C10" s="249"/>
      <c r="D10" s="249"/>
      <c r="F10" s="257" t="e">
        <f aca="false">"4."&amp;mergeValue()</f>
        <v>#VALUE!</v>
      </c>
      <c r="G10" s="258" t="s">
        <v>149</v>
      </c>
      <c r="H10" s="253" t="s">
        <v>150</v>
      </c>
      <c r="I10" s="260"/>
      <c r="J10" s="261"/>
      <c r="K10" s="249"/>
      <c r="L10" s="249"/>
      <c r="M10" s="249"/>
      <c r="N10" s="249"/>
      <c r="O10" s="249"/>
      <c r="P10" s="249"/>
      <c r="Q10" s="249"/>
      <c r="R10" s="249"/>
      <c r="S10" s="249"/>
      <c r="T10" s="249"/>
    </row>
    <row r="11" s="250" customFormat="true" ht="18.75" hidden="false" customHeight="false" outlineLevel="0" collapsed="false">
      <c r="A11" s="262"/>
      <c r="B11" s="262" t="n">
        <v>1</v>
      </c>
      <c r="C11" s="262"/>
      <c r="D11" s="262"/>
      <c r="F11" s="257" t="e">
        <f aca="false">"4."&amp;mergeValue() &amp;"."&amp;mergeValue()</f>
        <v>#VALUE!</v>
      </c>
      <c r="G11" s="263" t="s">
        <v>151</v>
      </c>
      <c r="H11" s="259" t="e">
        <f aca="false">IF(#NAME?="","",#NAME?)</f>
        <v>#N/A</v>
      </c>
      <c r="I11" s="260" t="s">
        <v>152</v>
      </c>
      <c r="J11" s="261"/>
      <c r="K11" s="249"/>
      <c r="L11" s="249"/>
      <c r="M11" s="249"/>
      <c r="N11" s="249"/>
      <c r="O11" s="249"/>
      <c r="P11" s="249"/>
      <c r="Q11" s="249"/>
      <c r="R11" s="249"/>
      <c r="S11" s="249"/>
      <c r="T11" s="249"/>
    </row>
    <row r="12" s="250" customFormat="true" ht="22.5" hidden="false" customHeight="false" outlineLevel="0" collapsed="false">
      <c r="A12" s="262"/>
      <c r="B12" s="262"/>
      <c r="C12" s="262" t="n">
        <v>1</v>
      </c>
      <c r="D12" s="262"/>
      <c r="F12" s="257" t="e">
        <f aca="false">"4."&amp;mergeValue() &amp;"."&amp;mergeValue()&amp;"."&amp;mergeValue()</f>
        <v>#VALUE!</v>
      </c>
      <c r="G12" s="264" t="s">
        <v>153</v>
      </c>
      <c r="H12" s="259" t="str">
        <f aca="false">IF(Территории!H13="","","" &amp; Территории!H13 &amp; "")</f>
        <v>Ейский муниципальный район</v>
      </c>
      <c r="I12" s="260" t="s">
        <v>154</v>
      </c>
      <c r="J12" s="261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="250" customFormat="true" ht="18.75" hidden="false" customHeight="true" outlineLevel="0" collapsed="false">
      <c r="A13" s="262"/>
      <c r="B13" s="262"/>
      <c r="C13" s="262"/>
      <c r="D13" s="262" t="n">
        <v>1</v>
      </c>
      <c r="F13" s="257" t="e">
        <f aca="false">"4."&amp;mergeValue() &amp;"."&amp;mergeValue()&amp;"."&amp;mergeValue()&amp;"."&amp;mergeValue()</f>
        <v>#VALUE!</v>
      </c>
      <c r="G13" s="265" t="s">
        <v>155</v>
      </c>
      <c r="H13" s="259" t="str">
        <f aca="false">IF(Территории!R14="","","" &amp; Территории!R14 &amp; "")</f>
        <v>Ейское городское (03616101)</v>
      </c>
      <c r="I13" s="266" t="s">
        <v>156</v>
      </c>
      <c r="J13" s="261"/>
      <c r="K13" s="249"/>
      <c r="L13" s="249"/>
      <c r="M13" s="249"/>
      <c r="N13" s="249"/>
      <c r="O13" s="249"/>
      <c r="P13" s="249"/>
      <c r="Q13" s="249"/>
      <c r="R13" s="249"/>
      <c r="S13" s="249"/>
      <c r="T13" s="249"/>
    </row>
    <row r="14" s="250" customFormat="true" ht="18.75" hidden="false" customHeight="false" outlineLevel="0" collapsed="false">
      <c r="A14" s="262"/>
      <c r="B14" s="262"/>
      <c r="C14" s="262"/>
      <c r="D14" s="262" t="n">
        <v>2</v>
      </c>
      <c r="F14" s="257" t="e">
        <f aca="false">"4."&amp;mergeValue() &amp;"."&amp;mergeValue()&amp;"."&amp;mergeValue()&amp;"."&amp;mergeValue()</f>
        <v>#VALUE!</v>
      </c>
      <c r="G14" s="265" t="s">
        <v>155</v>
      </c>
      <c r="H14" s="259" t="str">
        <f aca="false">IF(Территории!R15="","","" &amp; Территории!R15 &amp; "")</f>
        <v>Красноармейское (03616416)</v>
      </c>
      <c r="I14" s="266"/>
      <c r="J14" s="261"/>
      <c r="K14" s="249"/>
      <c r="L14" s="249"/>
      <c r="M14" s="249"/>
      <c r="N14" s="249"/>
      <c r="O14" s="249"/>
      <c r="P14" s="249"/>
      <c r="Q14" s="249"/>
      <c r="R14" s="249"/>
      <c r="S14" s="249"/>
      <c r="T14" s="249"/>
    </row>
    <row r="15" s="250" customFormat="true" ht="18.75" hidden="false" customHeight="false" outlineLevel="0" collapsed="false">
      <c r="A15" s="262"/>
      <c r="B15" s="262"/>
      <c r="C15" s="262"/>
      <c r="D15" s="262" t="n">
        <v>3</v>
      </c>
      <c r="F15" s="257" t="e">
        <f aca="false">"4."&amp;mergeValue() &amp;"."&amp;mergeValue()&amp;"."&amp;mergeValue()&amp;"."&amp;mergeValue()</f>
        <v>#VALUE!</v>
      </c>
      <c r="G15" s="265" t="s">
        <v>155</v>
      </c>
      <c r="H15" s="259" t="str">
        <f aca="false">IF(Территории!R16="","","" &amp; Территории!R16 &amp; "")</f>
        <v>Кухаривское (03616419)</v>
      </c>
      <c r="I15" s="266"/>
      <c r="J15" s="261"/>
      <c r="K15" s="249"/>
      <c r="L15" s="249"/>
      <c r="M15" s="249"/>
      <c r="N15" s="249"/>
      <c r="O15" s="249"/>
      <c r="P15" s="249"/>
      <c r="Q15" s="249"/>
      <c r="R15" s="249"/>
      <c r="S15" s="249"/>
      <c r="T15" s="249"/>
    </row>
    <row r="16" s="250" customFormat="true" ht="18.75" hidden="false" customHeight="false" outlineLevel="0" collapsed="false">
      <c r="A16" s="262"/>
      <c r="B16" s="262"/>
      <c r="C16" s="262"/>
      <c r="D16" s="262" t="n">
        <v>4</v>
      </c>
      <c r="F16" s="257" t="e">
        <f aca="false">"4."&amp;mergeValue() &amp;"."&amp;mergeValue()&amp;"."&amp;mergeValue()&amp;"."&amp;mergeValue()</f>
        <v>#VALUE!</v>
      </c>
      <c r="G16" s="265" t="s">
        <v>155</v>
      </c>
      <c r="H16" s="259" t="str">
        <f aca="false">IF(Территории!R17="","","" &amp; Территории!R17 &amp; "")</f>
        <v>Александровское (03616402)</v>
      </c>
      <c r="I16" s="266"/>
      <c r="J16" s="261"/>
      <c r="K16" s="249"/>
      <c r="L16" s="249"/>
      <c r="M16" s="249"/>
      <c r="N16" s="249"/>
      <c r="O16" s="249"/>
      <c r="P16" s="249"/>
      <c r="Q16" s="249"/>
      <c r="R16" s="249"/>
      <c r="S16" s="249"/>
      <c r="T16" s="249"/>
    </row>
    <row r="17" s="232" customFormat="true" ht="3" hidden="false" customHeight="true" outlineLevel="0" collapsed="false">
      <c r="A17" s="205"/>
      <c r="B17" s="205"/>
      <c r="C17" s="205"/>
      <c r="D17" s="205"/>
      <c r="F17" s="281"/>
      <c r="G17" s="409"/>
      <c r="H17" s="410"/>
      <c r="I17" s="283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</row>
    <row r="18" s="232" customFormat="true" ht="15" hidden="false" customHeight="true" outlineLevel="0" collapsed="false">
      <c r="A18" s="205"/>
      <c r="B18" s="205"/>
      <c r="C18" s="205"/>
      <c r="D18" s="205"/>
      <c r="F18" s="281"/>
      <c r="G18" s="282" t="s">
        <v>161</v>
      </c>
      <c r="H18" s="282"/>
      <c r="I18" s="283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</sheetData>
  <sheetProtection sheet="true" objects="true" scenarios="true" formatColumns="false" formatRows="false"/>
  <mergeCells count="8">
    <mergeCell ref="F2:H2"/>
    <mergeCell ref="F4:H4"/>
    <mergeCell ref="I4:I5"/>
    <mergeCell ref="A8:A16"/>
    <mergeCell ref="B11:B16"/>
    <mergeCell ref="C12:C16"/>
    <mergeCell ref="I13:I16"/>
    <mergeCell ref="G18:H18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7:I18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A11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8.65234375" defaultRowHeight="11.25" zeroHeight="false" outlineLevelRow="0" outlineLevelCol="0"/>
  <cols>
    <col collapsed="false" customWidth="true" hidden="false" outlineLevel="0" max="1" min="1" style="2" width="3.28"/>
    <col collapsed="false" customWidth="true" hidden="false" outlineLevel="0" max="2" min="2" style="2" width="8.72"/>
    <col collapsed="false" customWidth="true" hidden="false" outlineLevel="0" max="3" min="3" style="2" width="22.28"/>
    <col collapsed="false" customWidth="true" hidden="false" outlineLevel="0" max="4" min="4" style="2" width="4.28"/>
    <col collapsed="false" customWidth="true" hidden="false" outlineLevel="0" max="6" min="5" style="2" width="4.43"/>
    <col collapsed="false" customWidth="true" hidden="false" outlineLevel="0" max="7" min="7" style="2" width="4.57"/>
    <col collapsed="false" customWidth="true" hidden="false" outlineLevel="0" max="25" min="8" style="2" width="4.43"/>
    <col collapsed="false" customWidth="true" hidden="false" outlineLevel="0" max="33" min="26" style="3" width="9.13"/>
  </cols>
  <sheetData>
    <row r="1" customFormat="false" ht="3" hidden="false" customHeight="true" outlineLevel="0" collapsed="false">
      <c r="AA1" s="3" t="s">
        <v>0</v>
      </c>
    </row>
    <row r="2" customFormat="false" ht="16.5" hidden="false" customHeight="true" outlineLevel="0" collapsed="false">
      <c r="B2" s="4" t="e">
        <f aca="false">"Код отчёта: " &amp;GetCode()</f>
        <v>#VALUE!</v>
      </c>
      <c r="C2" s="4"/>
      <c r="D2" s="4"/>
      <c r="E2" s="4"/>
      <c r="F2" s="4"/>
      <c r="G2" s="4"/>
      <c r="Q2" s="5"/>
      <c r="R2" s="5"/>
      <c r="S2" s="5"/>
      <c r="T2" s="5"/>
      <c r="U2" s="5"/>
      <c r="V2" s="5"/>
      <c r="W2" s="5"/>
    </row>
    <row r="3" customFormat="false" ht="18" hidden="false" customHeight="true" outlineLevel="0" collapsed="false">
      <c r="B3" s="6" t="e">
        <f aca="false">"Версия " &amp;GetVersion()</f>
        <v>#VALUE!</v>
      </c>
      <c r="C3" s="6"/>
      <c r="Q3" s="5"/>
      <c r="R3" s="5"/>
      <c r="S3" s="5"/>
      <c r="T3" s="5"/>
      <c r="U3" s="5"/>
      <c r="V3" s="5"/>
      <c r="W3" s="7"/>
    </row>
    <row r="4" customFormat="false" ht="3" hidden="false" customHeight="true" outlineLevel="0" collapsed="false"/>
    <row r="5" customFormat="false" ht="42.75" hidden="false" customHeight="true" outlineLevel="0" collapsed="false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customFormat="false" ht="9.75" hidden="false" customHeight="true" outlineLevel="0" collapsed="false"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2"/>
    </row>
    <row r="7" customFormat="false" ht="15" hidden="false" customHeight="true" outlineLevel="0" collapsed="false">
      <c r="B7" s="9"/>
      <c r="C7" s="10"/>
      <c r="D7" s="11"/>
      <c r="E7" s="13" t="s">
        <v>2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2"/>
    </row>
    <row r="8" customFormat="false" ht="15" hidden="false" customHeight="true" outlineLevel="0" collapsed="false">
      <c r="B8" s="9"/>
      <c r="C8" s="10"/>
      <c r="D8" s="11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2"/>
    </row>
    <row r="9" customFormat="false" ht="15" hidden="false" customHeight="true" outlineLevel="0" collapsed="false">
      <c r="B9" s="9"/>
      <c r="C9" s="10"/>
      <c r="D9" s="11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2"/>
    </row>
    <row r="10" customFormat="false" ht="10.5" hidden="false" customHeight="true" outlineLevel="0" collapsed="false">
      <c r="B10" s="9"/>
      <c r="C10" s="10"/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2"/>
    </row>
    <row r="11" customFormat="false" ht="27" hidden="false" customHeight="true" outlineLevel="0" collapsed="false">
      <c r="B11" s="9"/>
      <c r="C11" s="10"/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2"/>
    </row>
    <row r="12" customFormat="false" ht="12" hidden="false" customHeight="true" outlineLevel="0" collapsed="false">
      <c r="B12" s="9"/>
      <c r="C12" s="10"/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2"/>
    </row>
    <row r="13" customFormat="false" ht="38.25" hidden="false" customHeight="true" outlineLevel="0" collapsed="false">
      <c r="B13" s="9"/>
      <c r="C13" s="10"/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</row>
    <row r="14" customFormat="false" ht="15" hidden="false" customHeight="true" outlineLevel="0" collapsed="false">
      <c r="B14" s="9"/>
      <c r="C14" s="10"/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2"/>
    </row>
    <row r="15" customFormat="false" ht="15" hidden="false" customHeight="false" outlineLevel="0" collapsed="false">
      <c r="B15" s="9"/>
      <c r="C15" s="10"/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2"/>
    </row>
    <row r="16" customFormat="false" ht="15" hidden="false" customHeight="false" outlineLevel="0" collapsed="false">
      <c r="B16" s="9"/>
      <c r="C16" s="10"/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2"/>
    </row>
    <row r="17" customFormat="false" ht="15" hidden="false" customHeight="true" outlineLevel="0" collapsed="false">
      <c r="B17" s="9"/>
      <c r="C17" s="10"/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2"/>
    </row>
    <row r="18" customFormat="false" ht="15" hidden="false" customHeight="false" outlineLevel="0" collapsed="false">
      <c r="B18" s="9"/>
      <c r="C18" s="10"/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2"/>
    </row>
    <row r="19" customFormat="false" ht="59.25" hidden="false" customHeight="true" outlineLevel="0" collapsed="false">
      <c r="B19" s="9"/>
      <c r="C19" s="10"/>
      <c r="D19" s="15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2"/>
    </row>
    <row r="20" customFormat="false" ht="15" hidden="true" customHeight="false" outlineLevel="0" collapsed="false">
      <c r="B20" s="9"/>
      <c r="C20" s="10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2"/>
    </row>
    <row r="21" customFormat="false" ht="14.25" hidden="true" customHeight="true" outlineLevel="0" collapsed="false">
      <c r="B21" s="9"/>
      <c r="C21" s="10"/>
      <c r="D21" s="17"/>
      <c r="E21" s="18" t="s">
        <v>3</v>
      </c>
      <c r="F21" s="19" t="s">
        <v>4</v>
      </c>
      <c r="G21" s="19"/>
      <c r="H21" s="19"/>
      <c r="I21" s="19"/>
      <c r="J21" s="19"/>
      <c r="K21" s="19"/>
      <c r="L21" s="19"/>
      <c r="M21" s="19"/>
      <c r="N21" s="11"/>
      <c r="O21" s="20" t="s">
        <v>3</v>
      </c>
      <c r="P21" s="21" t="s">
        <v>5</v>
      </c>
      <c r="Q21" s="21"/>
      <c r="R21" s="21"/>
      <c r="S21" s="21"/>
      <c r="T21" s="21"/>
      <c r="U21" s="21"/>
      <c r="V21" s="21"/>
      <c r="W21" s="21"/>
      <c r="X21" s="21"/>
      <c r="Y21" s="12"/>
    </row>
    <row r="22" customFormat="false" ht="14.25" hidden="true" customHeight="true" outlineLevel="0" collapsed="false">
      <c r="B22" s="9"/>
      <c r="C22" s="10"/>
      <c r="D22" s="17"/>
      <c r="E22" s="22" t="s">
        <v>3</v>
      </c>
      <c r="F22" s="19" t="s">
        <v>6</v>
      </c>
      <c r="G22" s="19"/>
      <c r="H22" s="19"/>
      <c r="I22" s="19"/>
      <c r="J22" s="19"/>
      <c r="K22" s="19"/>
      <c r="L22" s="19"/>
      <c r="M22" s="19"/>
      <c r="N22" s="11"/>
      <c r="O22" s="23" t="s">
        <v>3</v>
      </c>
      <c r="P22" s="21" t="s">
        <v>7</v>
      </c>
      <c r="Q22" s="21"/>
      <c r="R22" s="21"/>
      <c r="S22" s="21"/>
      <c r="T22" s="21"/>
      <c r="U22" s="21"/>
      <c r="V22" s="21"/>
      <c r="W22" s="21"/>
      <c r="X22" s="21"/>
      <c r="Y22" s="12"/>
    </row>
    <row r="23" customFormat="false" ht="27" hidden="true" customHeight="true" outlineLevel="0" collapsed="false">
      <c r="B23" s="9"/>
      <c r="C23" s="10"/>
      <c r="D23" s="1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4"/>
      <c r="Q23" s="24"/>
      <c r="R23" s="24"/>
      <c r="S23" s="24"/>
      <c r="T23" s="24"/>
      <c r="U23" s="24"/>
      <c r="V23" s="24"/>
      <c r="W23" s="24"/>
      <c r="X23" s="11"/>
      <c r="Y23" s="12"/>
    </row>
    <row r="24" customFormat="false" ht="10.5" hidden="true" customHeight="true" outlineLevel="0" collapsed="false">
      <c r="B24" s="9"/>
      <c r="C24" s="10"/>
      <c r="D24" s="1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2"/>
    </row>
    <row r="25" customFormat="false" ht="27" hidden="true" customHeight="true" outlineLevel="0" collapsed="false">
      <c r="B25" s="9"/>
      <c r="C25" s="10"/>
      <c r="D25" s="17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customFormat="false" ht="12" hidden="true" customHeight="true" outlineLevel="0" collapsed="false">
      <c r="B26" s="9"/>
      <c r="C26" s="10"/>
      <c r="D26" s="1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2"/>
    </row>
    <row r="27" customFormat="false" ht="38.25" hidden="true" customHeight="true" outlineLevel="0" collapsed="false">
      <c r="B27" s="9"/>
      <c r="C27" s="10"/>
      <c r="D27" s="17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2"/>
    </row>
    <row r="28" customFormat="false" ht="15" hidden="true" customHeight="false" outlineLevel="0" collapsed="false">
      <c r="B28" s="9"/>
      <c r="C28" s="10"/>
      <c r="D28" s="1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2"/>
    </row>
    <row r="29" customFormat="false" ht="15" hidden="true" customHeight="false" outlineLevel="0" collapsed="false">
      <c r="B29" s="9"/>
      <c r="C29" s="10"/>
      <c r="D29" s="17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2"/>
    </row>
    <row r="30" customFormat="false" ht="15" hidden="true" customHeight="false" outlineLevel="0" collapsed="false">
      <c r="B30" s="9"/>
      <c r="C30" s="10"/>
      <c r="D30" s="1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</row>
    <row r="31" customFormat="false" ht="15" hidden="true" customHeight="false" outlineLevel="0" collapsed="false">
      <c r="B31" s="9"/>
      <c r="C31" s="10"/>
      <c r="D31" s="17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2"/>
    </row>
    <row r="32" customFormat="false" ht="15" hidden="true" customHeight="false" outlineLevel="0" collapsed="false">
      <c r="B32" s="9"/>
      <c r="C32" s="10"/>
      <c r="D32" s="1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</row>
    <row r="33" customFormat="false" ht="18.75" hidden="true" customHeight="true" outlineLevel="0" collapsed="false">
      <c r="B33" s="9"/>
      <c r="C33" s="10"/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2"/>
    </row>
    <row r="34" customFormat="false" ht="15" hidden="true" customHeight="false" outlineLevel="0" collapsed="false">
      <c r="B34" s="9"/>
      <c r="C34" s="10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2"/>
    </row>
    <row r="35" customFormat="false" ht="24" hidden="true" customHeight="true" outlineLevel="0" collapsed="false">
      <c r="B35" s="9"/>
      <c r="C35" s="10"/>
      <c r="D35" s="17"/>
      <c r="E35" s="25" t="s">
        <v>8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12"/>
    </row>
    <row r="36" customFormat="false" ht="38.25" hidden="true" customHeight="true" outlineLevel="0" collapsed="false">
      <c r="B36" s="9"/>
      <c r="C36" s="10"/>
      <c r="D36" s="17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12"/>
    </row>
    <row r="37" customFormat="false" ht="9.75" hidden="true" customHeight="true" outlineLevel="0" collapsed="false">
      <c r="B37" s="9"/>
      <c r="C37" s="10"/>
      <c r="D37" s="17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12"/>
    </row>
    <row r="38" customFormat="false" ht="51" hidden="true" customHeight="true" outlineLevel="0" collapsed="false">
      <c r="B38" s="9"/>
      <c r="C38" s="10"/>
      <c r="D38" s="17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12"/>
    </row>
    <row r="39" customFormat="false" ht="15" hidden="true" customHeight="true" outlineLevel="0" collapsed="false">
      <c r="B39" s="9"/>
      <c r="C39" s="10"/>
      <c r="D39" s="17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12"/>
    </row>
    <row r="40" customFormat="false" ht="12" hidden="true" customHeight="true" outlineLevel="0" collapsed="false">
      <c r="B40" s="9"/>
      <c r="C40" s="10"/>
      <c r="D40" s="1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12"/>
    </row>
    <row r="41" customFormat="false" ht="38.25" hidden="true" customHeight="true" outlineLevel="0" collapsed="false">
      <c r="B41" s="9"/>
      <c r="C41" s="10"/>
      <c r="D41" s="17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12"/>
    </row>
    <row r="42" customFormat="false" ht="15" hidden="true" customHeight="false" outlineLevel="0" collapsed="false">
      <c r="B42" s="9"/>
      <c r="C42" s="10"/>
      <c r="D42" s="1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12"/>
    </row>
    <row r="43" customFormat="false" ht="15" hidden="true" customHeight="false" outlineLevel="0" collapsed="false">
      <c r="B43" s="9"/>
      <c r="C43" s="10"/>
      <c r="D43" s="17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12"/>
    </row>
    <row r="44" customFormat="false" ht="33.75" hidden="true" customHeight="true" outlineLevel="0" collapsed="false">
      <c r="B44" s="9"/>
      <c r="C44" s="10"/>
      <c r="D44" s="1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12"/>
    </row>
    <row r="45" customFormat="false" ht="15" hidden="true" customHeight="false" outlineLevel="0" collapsed="false">
      <c r="B45" s="9"/>
      <c r="C45" s="10"/>
      <c r="D45" s="1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12"/>
    </row>
    <row r="46" customFormat="false" ht="24" hidden="true" customHeight="true" outlineLevel="0" collapsed="false">
      <c r="B46" s="9"/>
      <c r="C46" s="10"/>
      <c r="D46" s="17"/>
      <c r="E46" s="27" t="s">
        <v>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12"/>
    </row>
    <row r="47" customFormat="false" ht="37.5" hidden="true" customHeight="true" outlineLevel="0" collapsed="false">
      <c r="B47" s="9"/>
      <c r="C47" s="10"/>
      <c r="D47" s="1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12"/>
    </row>
    <row r="48" customFormat="false" ht="24" hidden="true" customHeight="true" outlineLevel="0" collapsed="false">
      <c r="B48" s="9"/>
      <c r="C48" s="10"/>
      <c r="D48" s="1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12"/>
    </row>
    <row r="49" customFormat="false" ht="51" hidden="true" customHeight="true" outlineLevel="0" collapsed="false">
      <c r="B49" s="9"/>
      <c r="C49" s="10"/>
      <c r="D49" s="1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12"/>
    </row>
    <row r="50" customFormat="false" ht="15" hidden="true" customHeight="false" outlineLevel="0" collapsed="false">
      <c r="B50" s="9"/>
      <c r="C50" s="10"/>
      <c r="D50" s="1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12"/>
    </row>
    <row r="51" customFormat="false" ht="15" hidden="true" customHeight="false" outlineLevel="0" collapsed="false">
      <c r="B51" s="9"/>
      <c r="C51" s="10"/>
      <c r="D51" s="1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12"/>
    </row>
    <row r="52" customFormat="false" ht="15" hidden="true" customHeight="false" outlineLevel="0" collapsed="false">
      <c r="B52" s="9"/>
      <c r="C52" s="10"/>
      <c r="D52" s="1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2"/>
    </row>
    <row r="53" customFormat="false" ht="15" hidden="true" customHeight="false" outlineLevel="0" collapsed="false">
      <c r="B53" s="9"/>
      <c r="C53" s="10"/>
      <c r="D53" s="1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12"/>
    </row>
    <row r="54" customFormat="false" ht="15" hidden="true" customHeight="false" outlineLevel="0" collapsed="false">
      <c r="B54" s="9"/>
      <c r="C54" s="10"/>
      <c r="D54" s="1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12"/>
    </row>
    <row r="55" customFormat="false" ht="15" hidden="true" customHeight="false" outlineLevel="0" collapsed="false">
      <c r="B55" s="9"/>
      <c r="C55" s="10"/>
      <c r="D55" s="1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12"/>
    </row>
    <row r="56" customFormat="false" ht="25.5" hidden="true" customHeight="true" outlineLevel="0" collapsed="false">
      <c r="B56" s="9"/>
      <c r="C56" s="10"/>
      <c r="D56" s="15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12"/>
    </row>
    <row r="57" customFormat="false" ht="15" hidden="true" customHeight="false" outlineLevel="0" collapsed="false">
      <c r="B57" s="9"/>
      <c r="C57" s="10"/>
      <c r="D57" s="15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12"/>
    </row>
    <row r="58" customFormat="false" ht="15" hidden="true" customHeight="true" outlineLevel="0" collapsed="false">
      <c r="B58" s="9"/>
      <c r="C58" s="10"/>
      <c r="D58" s="17"/>
      <c r="E58" s="28" t="s">
        <v>10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5"/>
      <c r="W58" s="5"/>
      <c r="X58" s="5"/>
      <c r="Y58" s="12"/>
    </row>
    <row r="59" customFormat="false" ht="15" hidden="true" customHeight="true" outlineLevel="0" collapsed="false">
      <c r="B59" s="9"/>
      <c r="C59" s="10"/>
      <c r="D59" s="17"/>
      <c r="E59" s="29"/>
      <c r="F59" s="29"/>
      <c r="G59" s="29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12"/>
    </row>
    <row r="60" customFormat="false" ht="15" hidden="true" customHeight="true" outlineLevel="0" collapsed="false">
      <c r="B60" s="9"/>
      <c r="C60" s="10"/>
      <c r="D60" s="17"/>
      <c r="E60" s="30"/>
      <c r="F60" s="30"/>
      <c r="G60" s="30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12"/>
    </row>
    <row r="61" customFormat="false" ht="15" hidden="true" customHeight="false" outlineLevel="0" collapsed="false">
      <c r="B61" s="9"/>
      <c r="C61" s="10"/>
      <c r="D61" s="17"/>
      <c r="E61" s="29"/>
      <c r="F61" s="31"/>
      <c r="G61" s="32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12"/>
    </row>
    <row r="62" customFormat="false" ht="27.75" hidden="true" customHeight="true" outlineLevel="0" collapsed="false">
      <c r="B62" s="9"/>
      <c r="C62" s="10"/>
      <c r="D62" s="17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2"/>
    </row>
    <row r="63" customFormat="false" ht="15" hidden="true" customHeight="false" outlineLevel="0" collapsed="false">
      <c r="B63" s="9"/>
      <c r="C63" s="10"/>
      <c r="D63" s="17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2"/>
    </row>
    <row r="64" customFormat="false" ht="15" hidden="true" customHeight="false" outlineLevel="0" collapsed="false">
      <c r="B64" s="9"/>
      <c r="C64" s="10"/>
      <c r="D64" s="17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2"/>
    </row>
    <row r="65" customFormat="false" ht="15" hidden="true" customHeight="false" outlineLevel="0" collapsed="false">
      <c r="B65" s="9"/>
      <c r="C65" s="10"/>
      <c r="D65" s="17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2"/>
    </row>
    <row r="66" customFormat="false" ht="15" hidden="true" customHeight="false" outlineLevel="0" collapsed="false">
      <c r="B66" s="9"/>
      <c r="C66" s="10"/>
      <c r="D66" s="17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2"/>
    </row>
    <row r="67" customFormat="false" ht="15" hidden="true" customHeight="false" outlineLevel="0" collapsed="false">
      <c r="B67" s="9"/>
      <c r="C67" s="10"/>
      <c r="D67" s="17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2"/>
    </row>
    <row r="68" customFormat="false" ht="89.25" hidden="true" customHeight="true" outlineLevel="0" collapsed="false">
      <c r="B68" s="9"/>
      <c r="C68" s="10"/>
      <c r="D68" s="15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2"/>
    </row>
    <row r="69" customFormat="false" ht="15" hidden="true" customHeight="false" outlineLevel="0" collapsed="false">
      <c r="B69" s="9"/>
      <c r="C69" s="10"/>
      <c r="D69" s="15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2"/>
    </row>
    <row r="70" customFormat="false" ht="15" hidden="true" customHeight="false" outlineLevel="0" collapsed="false">
      <c r="B70" s="9"/>
      <c r="C70" s="10"/>
      <c r="D70" s="17"/>
      <c r="E70" s="28" t="s">
        <v>11</v>
      </c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33"/>
      <c r="V70" s="33"/>
      <c r="W70" s="33"/>
      <c r="X70" s="33"/>
      <c r="Y70" s="12"/>
    </row>
    <row r="71" customFormat="false" ht="15" hidden="true" customHeight="false" outlineLevel="0" collapsed="false">
      <c r="B71" s="9"/>
      <c r="C71" s="10"/>
      <c r="D71" s="17"/>
      <c r="E71" s="28" t="s">
        <v>12</v>
      </c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34"/>
      <c r="V71" s="34"/>
      <c r="W71" s="34"/>
      <c r="X71" s="34"/>
      <c r="Y71" s="12"/>
    </row>
    <row r="72" customFormat="false" ht="40.5" hidden="true" customHeight="true" outlineLevel="0" collapsed="false">
      <c r="B72" s="9"/>
      <c r="C72" s="10"/>
      <c r="D72" s="17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12"/>
    </row>
    <row r="73" customFormat="false" ht="63" hidden="true" customHeight="true" outlineLevel="0" collapsed="false">
      <c r="B73" s="9"/>
      <c r="C73" s="10"/>
      <c r="D73" s="17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12"/>
    </row>
    <row r="74" customFormat="false" ht="30" hidden="true" customHeight="true" outlineLevel="0" collapsed="false">
      <c r="B74" s="9"/>
      <c r="C74" s="10"/>
      <c r="D74" s="17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12"/>
    </row>
    <row r="75" customFormat="false" ht="30" hidden="true" customHeight="true" outlineLevel="0" collapsed="false">
      <c r="B75" s="9"/>
      <c r="C75" s="10"/>
      <c r="D75" s="1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12"/>
    </row>
    <row r="76" customFormat="false" ht="15" hidden="true" customHeight="false" outlineLevel="0" collapsed="false">
      <c r="B76" s="9"/>
      <c r="C76" s="10"/>
      <c r="D76" s="17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12"/>
    </row>
    <row r="77" customFormat="false" ht="15" hidden="true" customHeight="false" outlineLevel="0" collapsed="false">
      <c r="B77" s="9"/>
      <c r="C77" s="10"/>
      <c r="D77" s="17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12"/>
    </row>
    <row r="78" customFormat="false" ht="8.25" hidden="true" customHeight="true" outlineLevel="0" collapsed="false">
      <c r="B78" s="9"/>
      <c r="C78" s="10"/>
      <c r="D78" s="1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12"/>
    </row>
    <row r="79" customFormat="false" ht="21" hidden="true" customHeight="true" outlineLevel="0" collapsed="false">
      <c r="B79" s="9"/>
      <c r="C79" s="10"/>
      <c r="D79" s="17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12"/>
    </row>
    <row r="80" customFormat="false" ht="14.25" hidden="true" customHeight="true" outlineLevel="0" collapsed="false">
      <c r="B80" s="9"/>
      <c r="C80" s="10"/>
      <c r="D80" s="17"/>
      <c r="E80" s="37"/>
      <c r="F80" s="37"/>
      <c r="G80" s="37"/>
      <c r="H80" s="37"/>
      <c r="Y80" s="12"/>
    </row>
    <row r="81" customFormat="false" ht="15" hidden="true" customHeight="false" outlineLevel="0" collapsed="false">
      <c r="B81" s="9"/>
      <c r="C81" s="10"/>
      <c r="D81" s="17"/>
      <c r="E81" s="28" t="s">
        <v>10</v>
      </c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5"/>
      <c r="W81" s="5"/>
      <c r="X81" s="5"/>
      <c r="Y81" s="12"/>
    </row>
    <row r="82" customFormat="false" ht="15" hidden="true" customHeight="true" outlineLevel="0" collapsed="false">
      <c r="B82" s="9"/>
      <c r="C82" s="10"/>
      <c r="D82" s="17"/>
      <c r="E82" s="30"/>
      <c r="F82" s="30"/>
      <c r="G82" s="30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12"/>
    </row>
    <row r="83" customFormat="false" ht="15" hidden="true" customHeight="true" outlineLevel="0" collapsed="false">
      <c r="B83" s="9"/>
      <c r="C83" s="10"/>
      <c r="D83" s="17"/>
      <c r="Y83" s="12"/>
    </row>
    <row r="84" customFormat="false" ht="15" hidden="true" customHeight="true" outlineLevel="0" collapsed="false">
      <c r="B84" s="9"/>
      <c r="C84" s="10"/>
      <c r="D84" s="17"/>
      <c r="E84" s="29"/>
      <c r="F84" s="31"/>
      <c r="G84" s="32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12"/>
    </row>
    <row r="85" customFormat="false" ht="15" hidden="true" customHeight="false" outlineLevel="0" collapsed="false">
      <c r="B85" s="9"/>
      <c r="C85" s="10"/>
      <c r="D85" s="17"/>
      <c r="E85" s="11"/>
      <c r="F85" s="11"/>
      <c r="G85" s="11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11"/>
      <c r="X85" s="11"/>
      <c r="Y85" s="12"/>
    </row>
    <row r="86" customFormat="false" ht="15" hidden="true" customHeight="false" outlineLevel="0" collapsed="false">
      <c r="B86" s="9"/>
      <c r="C86" s="10"/>
      <c r="D86" s="17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2"/>
    </row>
    <row r="87" customFormat="false" ht="15" hidden="true" customHeight="false" outlineLevel="0" collapsed="false">
      <c r="B87" s="9"/>
      <c r="C87" s="10"/>
      <c r="D87" s="17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2"/>
    </row>
    <row r="88" customFormat="false" ht="15" hidden="true" customHeight="false" outlineLevel="0" collapsed="false">
      <c r="B88" s="9"/>
      <c r="C88" s="10"/>
      <c r="D88" s="17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2"/>
    </row>
    <row r="89" customFormat="false" ht="15" hidden="true" customHeight="false" outlineLevel="0" collapsed="false">
      <c r="B89" s="9"/>
      <c r="C89" s="10"/>
      <c r="D89" s="17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2"/>
    </row>
    <row r="90" customFormat="false" ht="15" hidden="true" customHeight="false" outlineLevel="0" collapsed="false">
      <c r="B90" s="9"/>
      <c r="C90" s="10"/>
      <c r="D90" s="17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2"/>
    </row>
    <row r="91" customFormat="false" ht="15" hidden="true" customHeight="false" outlineLevel="0" collapsed="false">
      <c r="B91" s="9"/>
      <c r="C91" s="10"/>
      <c r="D91" s="17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2"/>
    </row>
    <row r="92" customFormat="false" ht="15" hidden="true" customHeight="false" outlineLevel="0" collapsed="false">
      <c r="B92" s="9"/>
      <c r="C92" s="10"/>
      <c r="D92" s="17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2"/>
    </row>
    <row r="93" customFormat="false" ht="15" hidden="true" customHeight="false" outlineLevel="0" collapsed="false">
      <c r="B93" s="9"/>
      <c r="C93" s="10"/>
      <c r="D93" s="17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2"/>
    </row>
    <row r="94" customFormat="false" ht="15" hidden="true" customHeight="false" outlineLevel="0" collapsed="false">
      <c r="B94" s="9"/>
      <c r="C94" s="10"/>
      <c r="D94" s="17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2"/>
    </row>
    <row r="95" customFormat="false" ht="15" hidden="true" customHeight="false" outlineLevel="0" collapsed="false">
      <c r="B95" s="9"/>
      <c r="C95" s="10"/>
      <c r="D95" s="17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2"/>
    </row>
    <row r="96" customFormat="false" ht="27" hidden="true" customHeight="true" outlineLevel="0" collapsed="false">
      <c r="B96" s="9"/>
      <c r="C96" s="10"/>
      <c r="D96" s="15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2"/>
    </row>
    <row r="97" customFormat="false" ht="15" hidden="true" customHeight="false" outlineLevel="0" collapsed="false">
      <c r="B97" s="9"/>
      <c r="C97" s="10"/>
      <c r="D97" s="15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2"/>
    </row>
    <row r="98" customFormat="false" ht="25.5" hidden="true" customHeight="true" outlineLevel="0" collapsed="false">
      <c r="B98" s="9"/>
      <c r="C98" s="10"/>
      <c r="D98" s="17"/>
      <c r="E98" s="39" t="s">
        <v>13</v>
      </c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12"/>
    </row>
    <row r="99" customFormat="false" ht="15" hidden="true" customHeight="true" outlineLevel="0" collapsed="false">
      <c r="B99" s="9"/>
      <c r="C99" s="10"/>
      <c r="D99" s="17"/>
      <c r="E99" s="11"/>
      <c r="F99" s="11"/>
      <c r="G99" s="11"/>
      <c r="H99" s="40"/>
      <c r="I99" s="40"/>
      <c r="J99" s="40"/>
      <c r="K99" s="40"/>
      <c r="L99" s="40"/>
      <c r="M99" s="40"/>
      <c r="N99" s="40"/>
      <c r="O99" s="41"/>
      <c r="P99" s="41"/>
      <c r="Q99" s="41"/>
      <c r="R99" s="41"/>
      <c r="S99" s="41"/>
      <c r="T99" s="41"/>
      <c r="U99" s="11"/>
      <c r="V99" s="11"/>
      <c r="W99" s="11"/>
      <c r="X99" s="11"/>
      <c r="Y99" s="12"/>
    </row>
    <row r="100" customFormat="false" ht="15" hidden="true" customHeight="true" outlineLevel="0" collapsed="false">
      <c r="B100" s="9"/>
      <c r="C100" s="10"/>
      <c r="D100" s="17"/>
      <c r="E100" s="42"/>
      <c r="F100" s="43" t="s">
        <v>14</v>
      </c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1"/>
      <c r="U100" s="11"/>
      <c r="V100" s="11"/>
      <c r="W100" s="11"/>
      <c r="X100" s="11"/>
      <c r="Y100" s="12"/>
      <c r="AA100" s="3" t="s">
        <v>15</v>
      </c>
    </row>
    <row r="101" customFormat="false" ht="15" hidden="true" customHeight="true" outlineLevel="0" collapsed="false">
      <c r="B101" s="9"/>
      <c r="C101" s="10"/>
      <c r="D101" s="17"/>
      <c r="E101" s="11"/>
      <c r="F101" s="11"/>
      <c r="G101" s="11"/>
      <c r="H101" s="40"/>
      <c r="I101" s="40"/>
      <c r="J101" s="40"/>
      <c r="K101" s="40"/>
      <c r="L101" s="40"/>
      <c r="M101" s="40"/>
      <c r="N101" s="40"/>
      <c r="O101" s="41"/>
      <c r="P101" s="41"/>
      <c r="Q101" s="41"/>
      <c r="R101" s="41"/>
      <c r="S101" s="41"/>
      <c r="T101" s="41"/>
      <c r="U101" s="11"/>
      <c r="V101" s="11"/>
      <c r="W101" s="11"/>
      <c r="X101" s="11"/>
      <c r="Y101" s="12"/>
    </row>
    <row r="102" customFormat="false" ht="15" hidden="true" customHeight="true" outlineLevel="0" collapsed="false">
      <c r="B102" s="9"/>
      <c r="C102" s="10"/>
      <c r="D102" s="17"/>
      <c r="E102" s="11"/>
      <c r="F102" s="43" t="s">
        <v>16</v>
      </c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12"/>
    </row>
    <row r="103" customFormat="false" ht="15" hidden="true" customHeight="false" outlineLevel="0" collapsed="false">
      <c r="B103" s="9"/>
      <c r="C103" s="10"/>
      <c r="D103" s="17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2"/>
    </row>
    <row r="104" customFormat="false" ht="15" hidden="true" customHeight="false" outlineLevel="0" collapsed="false">
      <c r="B104" s="9"/>
      <c r="C104" s="10"/>
      <c r="D104" s="17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2"/>
    </row>
    <row r="105" customFormat="false" ht="15" hidden="true" customHeight="false" outlineLevel="0" collapsed="false">
      <c r="B105" s="9"/>
      <c r="C105" s="10"/>
      <c r="D105" s="17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2"/>
    </row>
    <row r="106" customFormat="false" ht="15" hidden="true" customHeight="false" outlineLevel="0" collapsed="false">
      <c r="B106" s="9"/>
      <c r="C106" s="10"/>
      <c r="D106" s="17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2"/>
    </row>
    <row r="107" customFormat="false" ht="15" hidden="true" customHeight="false" outlineLevel="0" collapsed="false">
      <c r="B107" s="9"/>
      <c r="C107" s="10"/>
      <c r="D107" s="17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2"/>
    </row>
    <row r="108" customFormat="false" ht="15" hidden="true" customHeight="false" outlineLevel="0" collapsed="false">
      <c r="B108" s="9"/>
      <c r="C108" s="10"/>
      <c r="D108" s="17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2"/>
    </row>
    <row r="109" customFormat="false" ht="15" hidden="true" customHeight="false" outlineLevel="0" collapsed="false">
      <c r="B109" s="9"/>
      <c r="C109" s="10"/>
      <c r="D109" s="17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2"/>
    </row>
    <row r="110" customFormat="false" ht="15" hidden="true" customHeight="false" outlineLevel="0" collapsed="false">
      <c r="B110" s="9"/>
      <c r="C110" s="10"/>
      <c r="D110" s="17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2"/>
    </row>
    <row r="111" customFormat="false" ht="30" hidden="true" customHeight="true" outlineLevel="0" collapsed="false">
      <c r="B111" s="9"/>
      <c r="C111" s="10"/>
      <c r="D111" s="17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2"/>
    </row>
    <row r="112" customFormat="false" ht="31.5" hidden="true" customHeight="true" outlineLevel="0" collapsed="false">
      <c r="B112" s="9"/>
      <c r="C112" s="10"/>
      <c r="D112" s="17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2"/>
    </row>
    <row r="113" customFormat="false" ht="15" hidden="false" customHeight="true" outlineLevel="0" collapsed="false">
      <c r="B113" s="44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8"/>
    </row>
  </sheetData>
  <sheetProtection sheet="true" objects="true" scenarios="true" formatColumns="false" formatRows="false"/>
  <mergeCells count="28">
    <mergeCell ref="B2:G2"/>
    <mergeCell ref="B3:C3"/>
    <mergeCell ref="B5:Y5"/>
    <mergeCell ref="E7:X19"/>
    <mergeCell ref="F21:M21"/>
    <mergeCell ref="P21:X21"/>
    <mergeCell ref="F22:M22"/>
    <mergeCell ref="P22:X22"/>
    <mergeCell ref="P23:W23"/>
    <mergeCell ref="E35:X39"/>
    <mergeCell ref="E40:X40"/>
    <mergeCell ref="E41:X45"/>
    <mergeCell ref="E46:X57"/>
    <mergeCell ref="E58:U58"/>
    <mergeCell ref="E59:G59"/>
    <mergeCell ref="H59:X59"/>
    <mergeCell ref="E60:G60"/>
    <mergeCell ref="H60:X60"/>
    <mergeCell ref="H61:X61"/>
    <mergeCell ref="E70:T70"/>
    <mergeCell ref="E71:T71"/>
    <mergeCell ref="E81:U81"/>
    <mergeCell ref="E82:G82"/>
    <mergeCell ref="H82:X82"/>
    <mergeCell ref="H84:X84"/>
    <mergeCell ref="E98:X98"/>
    <mergeCell ref="F100:S100"/>
    <mergeCell ref="F102:X102"/>
  </mergeCells>
  <hyperlinks>
    <hyperlink ref="E58" location="Инструкция!A1" display="Обратиться за помощью в службу технической поддержки"/>
    <hyperlink ref="E70" location="Инструкция!A1" display="Инструкция по загрузке сопроводительных материалов"/>
    <hyperlink ref="E71" location="Инструкция!A1" display="Инструкция по работе с отчетной формой"/>
    <hyperlink ref="E81" location="Инструкция!A1" display="Обратиться за помощью в службу технической поддержки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16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E21" activeCellId="0" sqref="E21"/>
    </sheetView>
  </sheetViews>
  <sheetFormatPr defaultColWidth="10.57421875" defaultRowHeight="14.25" zeroHeight="false" outlineLevelRow="0" outlineLevelCol="0"/>
  <cols>
    <col collapsed="false" customWidth="true" hidden="true" outlineLevel="0" max="1" min="1" style="284" width="9.13"/>
    <col collapsed="false" customWidth="true" hidden="true" outlineLevel="0" max="2" min="2" style="134" width="9.13"/>
    <col collapsed="false" customWidth="true" hidden="false" outlineLevel="0" max="3" min="3" style="247" width="3.71"/>
    <col collapsed="false" customWidth="true" hidden="false" outlineLevel="0" max="4" min="4" style="135" width="6.28"/>
    <col collapsed="false" customWidth="true" hidden="false" outlineLevel="0" max="6" min="5" style="135" width="64.14"/>
    <col collapsed="false" customWidth="true" hidden="false" outlineLevel="0" max="7" min="7" style="135" width="115.72"/>
    <col collapsed="false" customWidth="false" hidden="false" outlineLevel="0" max="8" min="8" style="135" width="10.57"/>
    <col collapsed="false" customWidth="false" hidden="false" outlineLevel="0" max="10" min="9" style="137" width="10.57"/>
    <col collapsed="false" customWidth="false" hidden="false" outlineLevel="0" max="1024" min="11" style="135" width="10.57"/>
  </cols>
  <sheetData>
    <row r="1" customFormat="false" ht="14.25" hidden="true" customHeight="false" outlineLevel="0" collapsed="false">
      <c r="M1" s="418"/>
      <c r="N1" s="418"/>
      <c r="P1" s="418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C4" s="285"/>
      <c r="D4" s="286"/>
      <c r="E4" s="286"/>
      <c r="F4" s="419"/>
      <c r="G4" s="419"/>
    </row>
    <row r="5" customFormat="false" ht="22.5" hidden="false" customHeight="true" outlineLevel="0" collapsed="false">
      <c r="C5" s="285"/>
      <c r="D5" s="352" t="s">
        <v>221</v>
      </c>
      <c r="E5" s="352"/>
      <c r="F5" s="352"/>
      <c r="G5" s="353"/>
    </row>
    <row r="6" customFormat="false" ht="3" hidden="false" customHeight="true" outlineLevel="0" collapsed="false">
      <c r="C6" s="285"/>
      <c r="D6" s="286"/>
      <c r="E6" s="420"/>
      <c r="F6" s="347"/>
      <c r="G6" s="421"/>
    </row>
    <row r="7" customFormat="false" ht="14.25" hidden="false" customHeight="true" outlineLevel="0" collapsed="false">
      <c r="C7" s="285"/>
      <c r="D7" s="363" t="s">
        <v>140</v>
      </c>
      <c r="E7" s="363"/>
      <c r="F7" s="363"/>
      <c r="G7" s="422" t="s">
        <v>141</v>
      </c>
    </row>
    <row r="8" customFormat="false" ht="14.25" hidden="false" customHeight="false" outlineLevel="0" collapsed="false">
      <c r="C8" s="285"/>
      <c r="D8" s="363" t="s">
        <v>93</v>
      </c>
      <c r="E8" s="423" t="s">
        <v>142</v>
      </c>
      <c r="F8" s="423" t="s">
        <v>222</v>
      </c>
      <c r="G8" s="422"/>
    </row>
    <row r="9" customFormat="false" ht="12" hidden="false" customHeight="true" outlineLevel="0" collapsed="false">
      <c r="C9" s="285"/>
      <c r="D9" s="222" t="s">
        <v>95</v>
      </c>
      <c r="E9" s="222" t="s">
        <v>96</v>
      </c>
      <c r="F9" s="222" t="s">
        <v>97</v>
      </c>
      <c r="G9" s="222" t="s">
        <v>98</v>
      </c>
    </row>
    <row r="10" customFormat="false" ht="33.75" hidden="false" customHeight="false" outlineLevel="0" collapsed="false">
      <c r="A10" s="424"/>
      <c r="C10" s="285"/>
      <c r="D10" s="425" t="n">
        <v>1</v>
      </c>
      <c r="E10" s="426" t="s">
        <v>223</v>
      </c>
      <c r="F10" s="427" t="s">
        <v>150</v>
      </c>
      <c r="G10" s="260"/>
    </row>
    <row r="11" customFormat="false" ht="22.5" hidden="false" customHeight="false" outlineLevel="0" collapsed="false">
      <c r="A11" s="424"/>
      <c r="C11" s="285"/>
      <c r="D11" s="425" t="s">
        <v>224</v>
      </c>
      <c r="E11" s="428" t="s">
        <v>225</v>
      </c>
      <c r="F11" s="427" t="s">
        <v>150</v>
      </c>
      <c r="G11" s="260"/>
    </row>
    <row r="12" customFormat="false" ht="20.1" hidden="false" customHeight="true" outlineLevel="0" collapsed="false">
      <c r="A12" s="424"/>
      <c r="C12" s="285"/>
      <c r="D12" s="425" t="s">
        <v>226</v>
      </c>
      <c r="E12" s="429" t="s">
        <v>227</v>
      </c>
      <c r="F12" s="430" t="s">
        <v>228</v>
      </c>
      <c r="G12" s="266" t="s">
        <v>229</v>
      </c>
    </row>
    <row r="13" customFormat="false" ht="15" hidden="false" customHeight="true" outlineLevel="0" collapsed="false">
      <c r="A13" s="424"/>
      <c r="C13" s="285"/>
      <c r="D13" s="431"/>
      <c r="E13" s="432" t="s">
        <v>230</v>
      </c>
      <c r="F13" s="433"/>
      <c r="G13" s="266"/>
    </row>
    <row r="14" customFormat="false" ht="22.5" hidden="false" customHeight="false" outlineLevel="0" collapsed="false">
      <c r="A14" s="424"/>
      <c r="C14" s="285"/>
      <c r="D14" s="425" t="s">
        <v>231</v>
      </c>
      <c r="E14" s="428" t="s">
        <v>232</v>
      </c>
      <c r="F14" s="427" t="s">
        <v>150</v>
      </c>
      <c r="G14" s="260"/>
    </row>
    <row r="15" customFormat="false" ht="42.95" hidden="false" customHeight="true" outlineLevel="0" collapsed="false">
      <c r="A15" s="424"/>
      <c r="C15" s="285"/>
      <c r="D15" s="425" t="s">
        <v>233</v>
      </c>
      <c r="E15" s="434"/>
      <c r="F15" s="435"/>
      <c r="G15" s="266" t="s">
        <v>234</v>
      </c>
    </row>
    <row r="16" customFormat="false" ht="15" hidden="false" customHeight="true" outlineLevel="0" collapsed="false">
      <c r="A16" s="424"/>
      <c r="C16" s="285"/>
      <c r="D16" s="431"/>
      <c r="E16" s="432" t="s">
        <v>230</v>
      </c>
      <c r="F16" s="433"/>
      <c r="G16" s="266"/>
    </row>
  </sheetData>
  <sheetProtection sheet="true" objects="true" scenarios="true" formatColumns="false" formatRows="false"/>
  <mergeCells count="5">
    <mergeCell ref="D5:F5"/>
    <mergeCell ref="D7:F7"/>
    <mergeCell ref="G7:G8"/>
    <mergeCell ref="G12:G13"/>
    <mergeCell ref="G15:G16"/>
  </mergeCells>
  <dataValidations count="2">
    <dataValidation allowBlank="true" error="Допускается ввод не более 900 символов!" errorTitle="Ошибка" operator="lessThanOrEqual" showDropDown="false" showErrorMessage="true" showInputMessage="true" sqref="E12 G12 E15 G15" type="textLength">
      <formula1>900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F12 F15" type="textLength">
      <formula1>900</formula1>
      <formula2>0</formula2>
    </dataValidation>
  </dataValidations>
  <hyperlinks>
    <hyperlink ref="F12" location="'Форма 2.11'!$F$12" display="https://portal.eias.ru/Portal/DownloadPage.aspx?type=12&amp;guid=32a57419-5a43-48e0-a26b-eeee9740f357"/>
  </hyperlink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34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true" hidden="true" outlineLevel="0" max="1" min="1" style="284" width="9.13"/>
    <col collapsed="false" customWidth="true" hidden="true" outlineLevel="0" max="2" min="2" style="134" width="9.13"/>
    <col collapsed="false" customWidth="true" hidden="false" outlineLevel="0" max="3" min="3" style="247" width="3.71"/>
    <col collapsed="false" customWidth="true" hidden="false" outlineLevel="0" max="4" min="4" style="135" width="6.28"/>
    <col collapsed="false" customWidth="true" hidden="false" outlineLevel="0" max="5" min="5" style="135" width="63.43"/>
    <col collapsed="false" customWidth="true" hidden="true" outlineLevel="0" max="6" min="6" style="135" width="1.71"/>
    <col collapsed="false" customWidth="true" hidden="false" outlineLevel="0" max="8" min="7" style="135" width="35.71"/>
    <col collapsed="false" customWidth="true" hidden="false" outlineLevel="0" max="9" min="9" style="135" width="91.57"/>
    <col collapsed="false" customWidth="false" hidden="false" outlineLevel="0" max="10" min="10" style="135" width="10.57"/>
    <col collapsed="false" customWidth="false" hidden="false" outlineLevel="0" max="12" min="11" style="137" width="10.57"/>
    <col collapsed="false" customWidth="false" hidden="false" outlineLevel="0" max="1024" min="13" style="135" width="10.57"/>
  </cols>
  <sheetData>
    <row r="1" customFormat="false" ht="14.25" hidden="true" customHeight="false" outlineLevel="0" collapsed="false">
      <c r="P1" s="436"/>
      <c r="AC1" s="418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C4" s="285"/>
      <c r="D4" s="286"/>
      <c r="E4" s="286"/>
      <c r="F4" s="286"/>
      <c r="G4" s="286"/>
      <c r="H4" s="419"/>
      <c r="I4" s="419"/>
    </row>
    <row r="5" customFormat="false" ht="26.1" hidden="false" customHeight="true" outlineLevel="0" collapsed="false">
      <c r="C5" s="285"/>
      <c r="D5" s="352" t="s">
        <v>235</v>
      </c>
      <c r="E5" s="352"/>
      <c r="F5" s="352"/>
      <c r="G5" s="352"/>
      <c r="H5" s="352"/>
      <c r="I5" s="354"/>
    </row>
    <row r="6" customFormat="false" ht="3" hidden="false" customHeight="true" outlineLevel="0" collapsed="false">
      <c r="C6" s="285"/>
      <c r="D6" s="286"/>
      <c r="E6" s="420"/>
      <c r="F6" s="420"/>
      <c r="G6" s="420"/>
      <c r="H6" s="347"/>
      <c r="I6" s="421"/>
    </row>
    <row r="7" customFormat="false" ht="21" hidden="false" customHeight="true" outlineLevel="0" collapsed="false">
      <c r="C7" s="285"/>
      <c r="D7" s="363" t="s">
        <v>140</v>
      </c>
      <c r="E7" s="363"/>
      <c r="F7" s="363"/>
      <c r="G7" s="363"/>
      <c r="H7" s="363"/>
      <c r="I7" s="422" t="s">
        <v>141</v>
      </c>
    </row>
    <row r="8" customFormat="false" ht="21" hidden="false" customHeight="true" outlineLevel="0" collapsed="false">
      <c r="C8" s="285"/>
      <c r="D8" s="363" t="s">
        <v>93</v>
      </c>
      <c r="E8" s="423" t="s">
        <v>142</v>
      </c>
      <c r="F8" s="423"/>
      <c r="G8" s="423" t="s">
        <v>21</v>
      </c>
      <c r="H8" s="423" t="s">
        <v>222</v>
      </c>
      <c r="I8" s="422"/>
    </row>
    <row r="9" customFormat="false" ht="12" hidden="false" customHeight="true" outlineLevel="0" collapsed="false">
      <c r="C9" s="285"/>
      <c r="D9" s="222" t="s">
        <v>95</v>
      </c>
      <c r="E9" s="222" t="s">
        <v>96</v>
      </c>
      <c r="F9" s="222"/>
      <c r="G9" s="222" t="s">
        <v>97</v>
      </c>
      <c r="H9" s="222" t="s">
        <v>98</v>
      </c>
      <c r="I9" s="222" t="s">
        <v>99</v>
      </c>
    </row>
    <row r="10" customFormat="false" ht="14.25" hidden="false" customHeight="true" outlineLevel="0" collapsed="false">
      <c r="A10" s="424"/>
      <c r="C10" s="285"/>
      <c r="D10" s="425" t="n">
        <v>1</v>
      </c>
      <c r="E10" s="437" t="s">
        <v>236</v>
      </c>
      <c r="F10" s="437"/>
      <c r="G10" s="437"/>
      <c r="H10" s="437"/>
      <c r="I10" s="438"/>
    </row>
    <row r="11" customFormat="false" ht="20.1" hidden="false" customHeight="true" outlineLevel="0" collapsed="false">
      <c r="A11" s="424"/>
      <c r="C11" s="285"/>
      <c r="D11" s="425" t="s">
        <v>224</v>
      </c>
      <c r="E11" s="428" t="s">
        <v>237</v>
      </c>
      <c r="F11" s="427"/>
      <c r="G11" s="439"/>
      <c r="H11" s="427" t="s">
        <v>150</v>
      </c>
      <c r="I11" s="260" t="s">
        <v>238</v>
      </c>
    </row>
    <row r="12" customFormat="false" ht="45" hidden="false" customHeight="false" outlineLevel="0" collapsed="false">
      <c r="A12" s="424"/>
      <c r="C12" s="285"/>
      <c r="D12" s="425" t="s">
        <v>231</v>
      </c>
      <c r="E12" s="428" t="s">
        <v>239</v>
      </c>
      <c r="F12" s="427"/>
      <c r="G12" s="440"/>
      <c r="H12" s="441"/>
      <c r="I12" s="266" t="s">
        <v>240</v>
      </c>
    </row>
    <row r="13" customFormat="false" ht="22.5" hidden="false" customHeight="false" outlineLevel="0" collapsed="false">
      <c r="A13" s="424"/>
      <c r="B13" s="134" t="n">
        <v>3</v>
      </c>
      <c r="C13" s="285"/>
      <c r="D13" s="425" t="n">
        <v>2</v>
      </c>
      <c r="E13" s="437" t="s">
        <v>241</v>
      </c>
      <c r="F13" s="427"/>
      <c r="G13" s="427" t="s">
        <v>150</v>
      </c>
      <c r="H13" s="441"/>
      <c r="I13" s="328" t="s">
        <v>242</v>
      </c>
    </row>
    <row r="14" customFormat="false" ht="39" hidden="false" customHeight="true" outlineLevel="0" collapsed="false">
      <c r="A14" s="424"/>
      <c r="C14" s="285"/>
      <c r="D14" s="425" t="n">
        <v>3</v>
      </c>
      <c r="E14" s="437" t="s">
        <v>243</v>
      </c>
      <c r="F14" s="437"/>
      <c r="G14" s="437"/>
      <c r="H14" s="437"/>
      <c r="I14" s="442"/>
    </row>
    <row r="15" customFormat="false" ht="20.1" hidden="false" customHeight="true" outlineLevel="0" collapsed="false">
      <c r="A15" s="424"/>
      <c r="C15" s="285"/>
      <c r="D15" s="425" t="s">
        <v>244</v>
      </c>
      <c r="E15" s="443"/>
      <c r="F15" s="427"/>
      <c r="G15" s="427" t="s">
        <v>150</v>
      </c>
      <c r="H15" s="441"/>
      <c r="I15" s="266" t="s">
        <v>245</v>
      </c>
    </row>
    <row r="16" customFormat="false" ht="15" hidden="false" customHeight="true" outlineLevel="0" collapsed="false">
      <c r="A16" s="424"/>
      <c r="C16" s="285"/>
      <c r="D16" s="431"/>
      <c r="E16" s="444" t="s">
        <v>230</v>
      </c>
      <c r="F16" s="432"/>
      <c r="G16" s="432"/>
      <c r="H16" s="433"/>
      <c r="I16" s="266"/>
    </row>
    <row r="17" customFormat="false" ht="69" hidden="false" customHeight="true" outlineLevel="0" collapsed="false">
      <c r="A17" s="424"/>
      <c r="B17" s="134" t="n">
        <v>3</v>
      </c>
      <c r="C17" s="285"/>
      <c r="D17" s="425" t="n">
        <v>4</v>
      </c>
      <c r="E17" s="437" t="s">
        <v>246</v>
      </c>
      <c r="F17" s="437"/>
      <c r="G17" s="437"/>
      <c r="H17" s="437"/>
      <c r="I17" s="442"/>
    </row>
    <row r="18" customFormat="false" ht="20.1" hidden="false" customHeight="true" outlineLevel="0" collapsed="false">
      <c r="A18" s="424"/>
      <c r="C18" s="285"/>
      <c r="D18" s="425" t="s">
        <v>247</v>
      </c>
      <c r="E18" s="445" t="s">
        <v>248</v>
      </c>
      <c r="F18" s="427"/>
      <c r="G18" s="440"/>
      <c r="H18" s="427" t="s">
        <v>150</v>
      </c>
      <c r="I18" s="266" t="s">
        <v>249</v>
      </c>
    </row>
    <row r="19" customFormat="false" ht="15" hidden="false" customHeight="true" outlineLevel="0" collapsed="false">
      <c r="A19" s="424"/>
      <c r="C19" s="285"/>
      <c r="D19" s="431"/>
      <c r="E19" s="444" t="s">
        <v>230</v>
      </c>
      <c r="F19" s="432"/>
      <c r="G19" s="432"/>
      <c r="H19" s="433"/>
      <c r="I19" s="266"/>
    </row>
    <row r="20" customFormat="false" ht="30" hidden="false" customHeight="true" outlineLevel="0" collapsed="false">
      <c r="A20" s="424"/>
      <c r="B20" s="134" t="n">
        <v>3</v>
      </c>
      <c r="C20" s="285"/>
      <c r="D20" s="425" t="n">
        <v>5</v>
      </c>
      <c r="E20" s="437" t="s">
        <v>250</v>
      </c>
      <c r="F20" s="437"/>
      <c r="G20" s="437"/>
      <c r="H20" s="437"/>
      <c r="I20" s="442"/>
    </row>
    <row r="21" customFormat="false" ht="26.1" hidden="false" customHeight="true" outlineLevel="0" collapsed="false">
      <c r="A21" s="424"/>
      <c r="C21" s="285"/>
      <c r="D21" s="425" t="s">
        <v>251</v>
      </c>
      <c r="E21" s="428" t="s">
        <v>252</v>
      </c>
      <c r="F21" s="428"/>
      <c r="G21" s="428"/>
      <c r="H21" s="428"/>
      <c r="I21" s="442"/>
    </row>
    <row r="22" customFormat="false" ht="32.1" hidden="false" customHeight="true" outlineLevel="0" collapsed="false">
      <c r="A22" s="424"/>
      <c r="C22" s="285"/>
      <c r="D22" s="425" t="s">
        <v>253</v>
      </c>
      <c r="E22" s="446" t="s">
        <v>254</v>
      </c>
      <c r="F22" s="427"/>
      <c r="G22" s="440"/>
      <c r="H22" s="427" t="s">
        <v>150</v>
      </c>
      <c r="I22" s="266" t="s">
        <v>255</v>
      </c>
    </row>
    <row r="23" customFormat="false" ht="15" hidden="false" customHeight="true" outlineLevel="0" collapsed="false">
      <c r="A23" s="424"/>
      <c r="C23" s="285"/>
      <c r="D23" s="431"/>
      <c r="E23" s="432" t="s">
        <v>230</v>
      </c>
      <c r="F23" s="447"/>
      <c r="G23" s="447"/>
      <c r="H23" s="433"/>
      <c r="I23" s="266"/>
    </row>
    <row r="24" customFormat="false" ht="14.25" hidden="false" customHeight="true" outlineLevel="0" collapsed="false">
      <c r="A24" s="424"/>
      <c r="C24" s="285"/>
      <c r="D24" s="425" t="s">
        <v>256</v>
      </c>
      <c r="E24" s="428" t="s">
        <v>257</v>
      </c>
      <c r="F24" s="428"/>
      <c r="G24" s="428"/>
      <c r="H24" s="428"/>
      <c r="I24" s="442"/>
    </row>
    <row r="25" customFormat="false" ht="54.95" hidden="false" customHeight="true" outlineLevel="0" collapsed="false">
      <c r="A25" s="424"/>
      <c r="C25" s="285"/>
      <c r="D25" s="425" t="s">
        <v>258</v>
      </c>
      <c r="E25" s="446" t="s">
        <v>259</v>
      </c>
      <c r="F25" s="427"/>
      <c r="G25" s="440"/>
      <c r="H25" s="427" t="s">
        <v>150</v>
      </c>
      <c r="I25" s="266" t="s">
        <v>260</v>
      </c>
    </row>
    <row r="26" customFormat="false" ht="15" hidden="false" customHeight="true" outlineLevel="0" collapsed="false">
      <c r="A26" s="424"/>
      <c r="C26" s="285"/>
      <c r="D26" s="431"/>
      <c r="E26" s="432" t="s">
        <v>230</v>
      </c>
      <c r="F26" s="447"/>
      <c r="G26" s="447"/>
      <c r="H26" s="433"/>
      <c r="I26" s="266"/>
    </row>
    <row r="27" customFormat="false" ht="26.1" hidden="false" customHeight="true" outlineLevel="0" collapsed="false">
      <c r="A27" s="424"/>
      <c r="C27" s="285"/>
      <c r="D27" s="425" t="s">
        <v>261</v>
      </c>
      <c r="E27" s="428" t="s">
        <v>262</v>
      </c>
      <c r="F27" s="428"/>
      <c r="G27" s="428"/>
      <c r="H27" s="428"/>
      <c r="I27" s="442"/>
    </row>
    <row r="28" customFormat="false" ht="32.1" hidden="false" customHeight="true" outlineLevel="0" collapsed="false">
      <c r="A28" s="424"/>
      <c r="C28" s="285"/>
      <c r="D28" s="425" t="s">
        <v>263</v>
      </c>
      <c r="E28" s="446" t="s">
        <v>264</v>
      </c>
      <c r="F28" s="427"/>
      <c r="G28" s="448"/>
      <c r="H28" s="427" t="s">
        <v>150</v>
      </c>
      <c r="I28" s="266" t="s">
        <v>265</v>
      </c>
      <c r="L28" s="137" t="s">
        <v>266</v>
      </c>
    </row>
    <row r="29" customFormat="false" ht="15" hidden="false" customHeight="true" outlineLevel="0" collapsed="false">
      <c r="A29" s="424"/>
      <c r="C29" s="285"/>
      <c r="D29" s="431"/>
      <c r="E29" s="432" t="s">
        <v>230</v>
      </c>
      <c r="F29" s="447"/>
      <c r="G29" s="447"/>
      <c r="H29" s="433"/>
      <c r="I29" s="266"/>
    </row>
    <row r="30" customFormat="false" ht="59.25" hidden="false" customHeight="true" outlineLevel="0" collapsed="false">
      <c r="A30" s="424"/>
      <c r="B30" s="134" t="n">
        <v>3</v>
      </c>
      <c r="C30" s="285"/>
      <c r="D30" s="425" t="s">
        <v>100</v>
      </c>
      <c r="E30" s="437" t="s">
        <v>267</v>
      </c>
      <c r="F30" s="437"/>
      <c r="G30" s="437"/>
      <c r="H30" s="437"/>
      <c r="I30" s="442"/>
    </row>
    <row r="31" customFormat="false" ht="20.1" hidden="false" customHeight="true" outlineLevel="0" collapsed="false">
      <c r="A31" s="424"/>
      <c r="C31" s="285"/>
      <c r="D31" s="425" t="s">
        <v>268</v>
      </c>
      <c r="E31" s="443"/>
      <c r="F31" s="427"/>
      <c r="G31" s="427" t="s">
        <v>150</v>
      </c>
      <c r="H31" s="441"/>
      <c r="I31" s="266" t="s">
        <v>245</v>
      </c>
    </row>
    <row r="32" customFormat="false" ht="15" hidden="false" customHeight="true" outlineLevel="0" collapsed="false">
      <c r="A32" s="424"/>
      <c r="C32" s="285"/>
      <c r="D32" s="431"/>
      <c r="E32" s="444" t="s">
        <v>230</v>
      </c>
      <c r="F32" s="447"/>
      <c r="G32" s="447"/>
      <c r="H32" s="433"/>
      <c r="I32" s="266"/>
    </row>
    <row r="33" s="1" customFormat="true" ht="3" hidden="false" customHeight="true" outlineLevel="0" collapsed="false">
      <c r="A33" s="424"/>
      <c r="K33" s="449"/>
      <c r="L33" s="449"/>
    </row>
    <row r="34" customFormat="false" ht="24.75" hidden="false" customHeight="true" outlineLevel="0" collapsed="false">
      <c r="D34" s="450" t="n">
        <v>1</v>
      </c>
      <c r="E34" s="282" t="s">
        <v>269</v>
      </c>
      <c r="F34" s="282"/>
      <c r="G34" s="282"/>
      <c r="H34" s="282"/>
      <c r="I34" s="282"/>
    </row>
  </sheetData>
  <sheetProtection sheet="true" password="fa9c" objects="true" scenarios="true" formatColumns="false" formatRows="false"/>
  <mergeCells count="18">
    <mergeCell ref="D5:H5"/>
    <mergeCell ref="D7:H7"/>
    <mergeCell ref="I7:I8"/>
    <mergeCell ref="E10:H10"/>
    <mergeCell ref="E14:H14"/>
    <mergeCell ref="I15:I16"/>
    <mergeCell ref="E17:H17"/>
    <mergeCell ref="I18:I19"/>
    <mergeCell ref="E20:H20"/>
    <mergeCell ref="E21:H21"/>
    <mergeCell ref="I22:I23"/>
    <mergeCell ref="E24:H24"/>
    <mergeCell ref="I25:I26"/>
    <mergeCell ref="E27:H27"/>
    <mergeCell ref="I28:I29"/>
    <mergeCell ref="E30:H30"/>
    <mergeCell ref="I31:I32"/>
    <mergeCell ref="E34:I34"/>
  </mergeCells>
  <dataValidations count="4">
    <dataValidation allowBlank="true" error="Допускается ввод не более 900 символов!" errorTitle="Ошибка" operator="lessThanOrEqual" showDropDown="false" showErrorMessage="true" showInputMessage="true" sqref="E12 G12 I12:I13 E15 I15 E18 G18 I18 E22 G22 I22 E25 G25 I25 E28 I28 E31 I31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G11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H12:H13 H15 H31" type="textLength">
      <formula1>900</formula1>
      <formula2>0</formula2>
    </dataValidation>
    <dataValidation allowBlank="true" error="для выбора выполните двойной щелчок по ячейке" operator="between" prompt="Для выбора выполните двойной щелчок левой клавиши мыши по соответствующей ячейке." showDropDown="true" showErrorMessage="true" showInputMessage="true" sqref="G28" type="list">
      <formula1>"a"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15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A1" activeCellId="0" sqref="A1"/>
    </sheetView>
  </sheetViews>
  <sheetFormatPr defaultColWidth="9.1328125" defaultRowHeight="14.25" zeroHeight="false" outlineLevelRow="0" outlineLevelCol="0"/>
  <cols>
    <col collapsed="false" customWidth="false" hidden="true" outlineLevel="0" max="1" min="1" style="451" width="9.13"/>
    <col collapsed="false" customWidth="false" hidden="true" outlineLevel="0" max="2" min="2" style="452" width="9.13"/>
    <col collapsed="false" customWidth="true" hidden="false" outlineLevel="0" max="3" min="3" style="453" width="3.71"/>
    <col collapsed="false" customWidth="true" hidden="false" outlineLevel="0" max="4" min="4" style="454" width="7"/>
    <col collapsed="false" customWidth="true" hidden="false" outlineLevel="0" max="5" min="5" style="454" width="11.28"/>
    <col collapsed="false" customWidth="true" hidden="false" outlineLevel="0" max="6" min="6" style="454" width="41"/>
    <col collapsed="false" customWidth="true" hidden="false" outlineLevel="0" max="7" min="7" style="454" width="18"/>
    <col collapsed="false" customWidth="true" hidden="false" outlineLevel="0" max="8" min="8" style="454" width="13.14"/>
    <col collapsed="false" customWidth="true" hidden="false" outlineLevel="0" max="9" min="9" style="454" width="11.43"/>
    <col collapsed="false" customWidth="true" hidden="false" outlineLevel="0" max="10" min="10" style="454" width="42.14"/>
    <col collapsed="false" customWidth="true" hidden="false" outlineLevel="0" max="11" min="11" style="454" width="115.72"/>
    <col collapsed="false" customWidth="true" hidden="false" outlineLevel="0" max="12" min="12" style="454" width="3.71"/>
    <col collapsed="false" customWidth="false" hidden="false" outlineLevel="0" max="1024" min="13" style="454" width="9.13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/>
    <row r="5" s="135" customFormat="true" ht="22.5" hidden="false" customHeight="true" outlineLevel="0" collapsed="false">
      <c r="A5" s="134"/>
      <c r="C5" s="374"/>
      <c r="D5" s="153" t="s">
        <v>270</v>
      </c>
      <c r="E5" s="153"/>
      <c r="F5" s="153"/>
      <c r="G5" s="153"/>
      <c r="H5" s="153"/>
      <c r="I5" s="153"/>
      <c r="J5" s="153"/>
      <c r="K5" s="208"/>
    </row>
    <row r="6" customFormat="false" ht="3" hidden="true" customHeight="true" outlineLevel="0" collapsed="false">
      <c r="D6" s="455"/>
      <c r="E6" s="455"/>
      <c r="G6" s="455"/>
      <c r="H6" s="455"/>
      <c r="I6" s="455"/>
      <c r="J6" s="455"/>
      <c r="K6" s="455"/>
    </row>
    <row r="7" s="451" customFormat="true" ht="3" hidden="false" customHeight="true" outlineLevel="0" collapsed="false">
      <c r="B7" s="452"/>
      <c r="C7" s="453"/>
      <c r="D7" s="456"/>
      <c r="E7" s="456"/>
      <c r="G7" s="456"/>
      <c r="H7" s="456"/>
      <c r="I7" s="456"/>
      <c r="J7" s="456"/>
      <c r="K7" s="456"/>
      <c r="L7" s="457"/>
    </row>
    <row r="8" customFormat="false" ht="14.25" hidden="false" customHeight="true" outlineLevel="0" collapsed="false">
      <c r="D8" s="458" t="s">
        <v>140</v>
      </c>
      <c r="E8" s="458"/>
      <c r="F8" s="458"/>
      <c r="G8" s="458"/>
      <c r="H8" s="458"/>
      <c r="I8" s="458"/>
      <c r="J8" s="458"/>
      <c r="K8" s="458" t="s">
        <v>141</v>
      </c>
    </row>
    <row r="9" customFormat="false" ht="14.25" hidden="false" customHeight="true" outlineLevel="0" collapsed="false">
      <c r="D9" s="458" t="s">
        <v>93</v>
      </c>
      <c r="E9" s="458" t="s">
        <v>271</v>
      </c>
      <c r="F9" s="458"/>
      <c r="G9" s="458" t="s">
        <v>272</v>
      </c>
      <c r="H9" s="458"/>
      <c r="I9" s="458"/>
      <c r="J9" s="458"/>
      <c r="K9" s="458"/>
    </row>
    <row r="10" customFormat="false" ht="22.5" hidden="false" customHeight="false" outlineLevel="0" collapsed="false">
      <c r="D10" s="458"/>
      <c r="E10" s="458" t="s">
        <v>273</v>
      </c>
      <c r="F10" s="458" t="s">
        <v>94</v>
      </c>
      <c r="G10" s="458" t="s">
        <v>94</v>
      </c>
      <c r="H10" s="458" t="s">
        <v>273</v>
      </c>
      <c r="I10" s="458" t="s">
        <v>274</v>
      </c>
      <c r="J10" s="458" t="s">
        <v>222</v>
      </c>
      <c r="K10" s="458"/>
    </row>
    <row r="11" customFormat="false" ht="12" hidden="false" customHeight="true" outlineLevel="0" collapsed="false">
      <c r="D11" s="222" t="s">
        <v>95</v>
      </c>
      <c r="E11" s="222" t="s">
        <v>96</v>
      </c>
      <c r="F11" s="222" t="s">
        <v>97</v>
      </c>
      <c r="G11" s="222" t="s">
        <v>98</v>
      </c>
      <c r="H11" s="222" t="s">
        <v>99</v>
      </c>
      <c r="I11" s="222" t="s">
        <v>100</v>
      </c>
      <c r="J11" s="222" t="s">
        <v>101</v>
      </c>
      <c r="K11" s="222" t="s">
        <v>130</v>
      </c>
    </row>
    <row r="12" s="464" customFormat="true" ht="57" hidden="false" customHeight="true" outlineLevel="0" collapsed="false">
      <c r="A12" s="3" t="s">
        <v>97</v>
      </c>
      <c r="B12" s="459"/>
      <c r="C12" s="460"/>
      <c r="D12" s="461" t="s">
        <v>95</v>
      </c>
      <c r="E12" s="462"/>
      <c r="F12" s="463"/>
      <c r="G12" s="463"/>
      <c r="H12" s="463"/>
      <c r="I12" s="325"/>
      <c r="J12" s="441"/>
      <c r="K12" s="266" t="s">
        <v>275</v>
      </c>
      <c r="M12" s="465" t="e">
        <f aca="false">IF(ISERROR(INDEX(#NAME?,MATCH(E12,#NAME?,0),1)),"",INDEX(#NAME?,MATCH(E12,#NAME?,0),1))</f>
        <v>#N/A</v>
      </c>
      <c r="N12" s="466"/>
    </row>
    <row r="13" s="454" customFormat="true" ht="15" hidden="false" customHeight="true" outlineLevel="0" collapsed="false">
      <c r="D13" s="431"/>
      <c r="E13" s="467" t="s">
        <v>219</v>
      </c>
      <c r="F13" s="468"/>
      <c r="G13" s="468"/>
      <c r="H13" s="468"/>
      <c r="I13" s="468"/>
      <c r="J13" s="469"/>
      <c r="K13" s="266"/>
    </row>
    <row r="14" s="454" customFormat="true" ht="3" hidden="false" customHeight="true" outlineLevel="0" collapsed="false"/>
    <row r="15" customFormat="false" ht="27.75" hidden="false" customHeight="true" outlineLevel="0" collapsed="false">
      <c r="E15" s="470" t="s">
        <v>276</v>
      </c>
      <c r="F15" s="470"/>
      <c r="G15" s="470"/>
      <c r="H15" s="470"/>
      <c r="I15" s="470"/>
      <c r="J15" s="470"/>
    </row>
  </sheetData>
  <sheetProtection sheet="true" password="fa9c" objects="true" scenarios="true" formatColumns="false" formatRows="false"/>
  <mergeCells count="8">
    <mergeCell ref="D5:J5"/>
    <mergeCell ref="D8:J8"/>
    <mergeCell ref="K8:K10"/>
    <mergeCell ref="D9:D10"/>
    <mergeCell ref="E9:F9"/>
    <mergeCell ref="G9:J9"/>
    <mergeCell ref="K12:K13"/>
    <mergeCell ref="E15:J15"/>
  </mergeCells>
  <dataValidations count="4">
    <dataValidation allowBlank="true" error="Допускается ввод не более 900 символов!" errorTitle="Ошибка" operator="lessThanOrEqual" showDropDown="false" showErrorMessage="true" showInputMessage="true" sqref="F12:H12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12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I12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J12" type="textLength">
      <formula1>900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236111111111111" bottom="0.236111111111111" header="0.511805555555555" footer="0.511805555555555"/>
  <pageSetup paperSize="77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8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G16" activeCellId="0" sqref="G16"/>
    </sheetView>
  </sheetViews>
  <sheetFormatPr defaultColWidth="10.57421875" defaultRowHeight="14.25" zeroHeight="false" outlineLevelRow="0" outlineLevelCol="0"/>
  <cols>
    <col collapsed="false" customWidth="true" hidden="true" outlineLevel="0" max="1" min="1" style="246" width="3.71"/>
    <col collapsed="false" customWidth="true" hidden="true" outlineLevel="0" max="4" min="2" style="140" width="3.71"/>
    <col collapsed="false" customWidth="true" hidden="false" outlineLevel="0" max="5" min="5" style="247" width="3.71"/>
    <col collapsed="false" customWidth="true" hidden="false" outlineLevel="0" max="6" min="6" style="135" width="9.72"/>
    <col collapsed="false" customWidth="true" hidden="false" outlineLevel="0" max="7" min="7" style="135" width="37.71"/>
    <col collapsed="false" customWidth="true" hidden="false" outlineLevel="0" max="8" min="8" style="135" width="66.85"/>
    <col collapsed="false" customWidth="true" hidden="false" outlineLevel="0" max="9" min="9" style="135" width="115.72"/>
    <col collapsed="false" customWidth="false" hidden="false" outlineLevel="0" max="11" min="10" style="140" width="10.57"/>
    <col collapsed="false" customWidth="true" hidden="false" outlineLevel="0" max="12" min="12" style="140" width="11.13"/>
    <col collapsed="false" customWidth="false" hidden="false" outlineLevel="0" max="20" min="13" style="140" width="10.57"/>
    <col collapsed="false" customWidth="false" hidden="false" outlineLevel="0" max="1024" min="21" style="135" width="10.57"/>
  </cols>
  <sheetData>
    <row r="1" customFormat="false" ht="3" hidden="false" customHeight="true" outlineLevel="0" collapsed="false">
      <c r="A1" s="246" t="s">
        <v>133</v>
      </c>
    </row>
    <row r="2" customFormat="false" ht="22.5" hidden="false" customHeight="true" outlineLevel="0" collapsed="false">
      <c r="F2" s="248" t="s">
        <v>139</v>
      </c>
      <c r="G2" s="248"/>
      <c r="H2" s="248"/>
      <c r="I2" s="154"/>
    </row>
    <row r="3" customFormat="false" ht="3" hidden="false" customHeight="true" outlineLevel="0" collapsed="false"/>
    <row r="4" s="250" customFormat="true" ht="11.25" hidden="false" customHeight="true" outlineLevel="0" collapsed="false">
      <c r="A4" s="249"/>
      <c r="B4" s="249"/>
      <c r="C4" s="249"/>
      <c r="D4" s="249"/>
      <c r="F4" s="162" t="s">
        <v>140</v>
      </c>
      <c r="G4" s="162"/>
      <c r="H4" s="162"/>
      <c r="I4" s="251" t="s">
        <v>141</v>
      </c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</row>
    <row r="5" s="250" customFormat="true" ht="11.25" hidden="false" customHeight="true" outlineLevel="0" collapsed="false">
      <c r="A5" s="249"/>
      <c r="B5" s="249"/>
      <c r="C5" s="249"/>
      <c r="D5" s="249"/>
      <c r="F5" s="251" t="s">
        <v>93</v>
      </c>
      <c r="G5" s="252" t="s">
        <v>142</v>
      </c>
      <c r="H5" s="253" t="s">
        <v>21</v>
      </c>
      <c r="I5" s="251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</row>
    <row r="6" s="250" customFormat="true" ht="12" hidden="false" customHeight="true" outlineLevel="0" collapsed="false">
      <c r="A6" s="249"/>
      <c r="B6" s="249"/>
      <c r="C6" s="249"/>
      <c r="D6" s="249"/>
      <c r="F6" s="222" t="s">
        <v>95</v>
      </c>
      <c r="G6" s="254" t="n">
        <v>2</v>
      </c>
      <c r="H6" s="255" t="n">
        <v>3</v>
      </c>
      <c r="I6" s="256" t="n">
        <v>4</v>
      </c>
      <c r="J6" s="249" t="n">
        <v>4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</row>
    <row r="7" s="250" customFormat="true" ht="18.75" hidden="false" customHeight="false" outlineLevel="0" collapsed="false">
      <c r="A7" s="249"/>
      <c r="B7" s="249"/>
      <c r="C7" s="249"/>
      <c r="D7" s="249"/>
      <c r="F7" s="257" t="n">
        <v>1</v>
      </c>
      <c r="G7" s="258" t="s">
        <v>143</v>
      </c>
      <c r="H7" s="259" t="e">
        <f aca="false">IF(#NAME?="","",#NAME?)</f>
        <v>#N/A</v>
      </c>
      <c r="I7" s="260" t="s">
        <v>144</v>
      </c>
      <c r="J7" s="261"/>
      <c r="K7" s="249"/>
      <c r="L7" s="249"/>
      <c r="M7" s="249"/>
      <c r="N7" s="249"/>
      <c r="O7" s="249"/>
      <c r="P7" s="249"/>
      <c r="Q7" s="249"/>
      <c r="R7" s="249"/>
      <c r="S7" s="249"/>
      <c r="T7" s="249"/>
    </row>
    <row r="8" s="250" customFormat="true" ht="45" hidden="false" customHeight="false" outlineLevel="0" collapsed="false">
      <c r="A8" s="262" t="n">
        <v>1</v>
      </c>
      <c r="B8" s="249"/>
      <c r="C8" s="249"/>
      <c r="D8" s="249"/>
      <c r="F8" s="257" t="e">
        <f aca="false">"2." &amp;mergeValue()</f>
        <v>#VALUE!</v>
      </c>
      <c r="G8" s="258" t="s">
        <v>145</v>
      </c>
      <c r="H8" s="259" t="str">
        <f aca="false">IF('Перечень тарифов'!R21="","наименование отсутствует","" &amp; 'Перечень тарифов'!R21 &amp; "")</f>
        <v>наименование отсутствует</v>
      </c>
      <c r="I8" s="260" t="s">
        <v>146</v>
      </c>
      <c r="J8" s="261"/>
      <c r="K8" s="249"/>
      <c r="L8" s="249"/>
      <c r="M8" s="249"/>
      <c r="N8" s="249"/>
      <c r="O8" s="249"/>
      <c r="P8" s="249"/>
      <c r="Q8" s="249"/>
      <c r="R8" s="249"/>
      <c r="S8" s="249"/>
      <c r="T8" s="249"/>
    </row>
    <row r="9" s="250" customFormat="true" ht="22.5" hidden="false" customHeight="false" outlineLevel="0" collapsed="false">
      <c r="A9" s="262"/>
      <c r="B9" s="249"/>
      <c r="C9" s="249"/>
      <c r="D9" s="249"/>
      <c r="F9" s="257" t="e">
        <f aca="false">"3." &amp;mergeValue()</f>
        <v>#VALUE!</v>
      </c>
      <c r="G9" s="258" t="s">
        <v>147</v>
      </c>
      <c r="H9" s="259" t="str">
        <f aca="false">IF('Перечень тарифов'!F21="","наименование отсутствует","" &amp; 'Перечень тарифов'!F21 &amp; "")</f>
        <v>Холодное водоснабжение. Питьевая вода</v>
      </c>
      <c r="I9" s="260" t="s">
        <v>148</v>
      </c>
      <c r="J9" s="261"/>
      <c r="K9" s="249"/>
      <c r="L9" s="249"/>
      <c r="M9" s="249"/>
      <c r="N9" s="249"/>
      <c r="O9" s="249"/>
      <c r="P9" s="249"/>
      <c r="Q9" s="249"/>
      <c r="R9" s="249"/>
      <c r="S9" s="249"/>
      <c r="T9" s="249"/>
    </row>
    <row r="10" s="250" customFormat="true" ht="22.5" hidden="false" customHeight="false" outlineLevel="0" collapsed="false">
      <c r="A10" s="262"/>
      <c r="B10" s="249"/>
      <c r="C10" s="249"/>
      <c r="D10" s="249"/>
      <c r="F10" s="257" t="e">
        <f aca="false">"4."&amp;mergeValue()</f>
        <v>#VALUE!</v>
      </c>
      <c r="G10" s="258" t="s">
        <v>149</v>
      </c>
      <c r="H10" s="253" t="s">
        <v>150</v>
      </c>
      <c r="I10" s="260"/>
      <c r="J10" s="261"/>
      <c r="K10" s="249"/>
      <c r="L10" s="249"/>
      <c r="M10" s="249"/>
      <c r="N10" s="249"/>
      <c r="O10" s="249"/>
      <c r="P10" s="249"/>
      <c r="Q10" s="249"/>
      <c r="R10" s="249"/>
      <c r="S10" s="249"/>
      <c r="T10" s="249"/>
    </row>
    <row r="11" s="250" customFormat="true" ht="18.75" hidden="false" customHeight="false" outlineLevel="0" collapsed="false">
      <c r="A11" s="262"/>
      <c r="B11" s="262" t="n">
        <v>1</v>
      </c>
      <c r="C11" s="262"/>
      <c r="D11" s="262"/>
      <c r="F11" s="257" t="e">
        <f aca="false">"4."&amp;mergeValue() &amp;"."&amp;mergeValue()</f>
        <v>#VALUE!</v>
      </c>
      <c r="G11" s="263" t="s">
        <v>151</v>
      </c>
      <c r="H11" s="259" t="e">
        <f aca="false">IF(#NAME?="","",#NAME?)</f>
        <v>#N/A</v>
      </c>
      <c r="I11" s="260" t="s">
        <v>152</v>
      </c>
      <c r="J11" s="261"/>
      <c r="K11" s="249"/>
      <c r="L11" s="249"/>
      <c r="M11" s="249"/>
      <c r="N11" s="249"/>
      <c r="O11" s="249"/>
      <c r="P11" s="249"/>
      <c r="Q11" s="249"/>
      <c r="R11" s="249"/>
      <c r="S11" s="249"/>
      <c r="T11" s="249"/>
    </row>
    <row r="12" s="250" customFormat="true" ht="22.5" hidden="false" customHeight="false" outlineLevel="0" collapsed="false">
      <c r="A12" s="262"/>
      <c r="B12" s="262"/>
      <c r="C12" s="262" t="n">
        <v>1</v>
      </c>
      <c r="D12" s="262"/>
      <c r="F12" s="257" t="e">
        <f aca="false">"4."&amp;mergeValue() &amp;"."&amp;mergeValue()&amp;"."&amp;mergeValue()</f>
        <v>#VALUE!</v>
      </c>
      <c r="G12" s="264" t="s">
        <v>153</v>
      </c>
      <c r="H12" s="259" t="str">
        <f aca="false">IF(Территории!H13="","","" &amp; Территории!H13 &amp; "")</f>
        <v>Ейский муниципальный район</v>
      </c>
      <c r="I12" s="260" t="s">
        <v>154</v>
      </c>
      <c r="J12" s="261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="250" customFormat="true" ht="18.75" hidden="false" customHeight="true" outlineLevel="0" collapsed="false">
      <c r="A13" s="262"/>
      <c r="B13" s="262"/>
      <c r="C13" s="262"/>
      <c r="D13" s="262" t="n">
        <v>1</v>
      </c>
      <c r="F13" s="257" t="e">
        <f aca="false">"4."&amp;mergeValue() &amp;"."&amp;mergeValue()&amp;"."&amp;mergeValue()&amp;"."&amp;mergeValue()</f>
        <v>#VALUE!</v>
      </c>
      <c r="G13" s="265" t="s">
        <v>155</v>
      </c>
      <c r="H13" s="259" t="str">
        <f aca="false">IF(Территории!R14="","","" &amp; Территории!R14 &amp; "")</f>
        <v>Ейское городское (03616101)</v>
      </c>
      <c r="I13" s="266" t="s">
        <v>156</v>
      </c>
      <c r="J13" s="261"/>
      <c r="K13" s="249"/>
      <c r="L13" s="249"/>
      <c r="M13" s="249"/>
      <c r="N13" s="249"/>
      <c r="O13" s="249"/>
      <c r="P13" s="249"/>
      <c r="Q13" s="249"/>
      <c r="R13" s="249"/>
      <c r="S13" s="249"/>
      <c r="T13" s="249"/>
    </row>
    <row r="14" s="250" customFormat="true" ht="18.75" hidden="false" customHeight="false" outlineLevel="0" collapsed="false">
      <c r="A14" s="262"/>
      <c r="B14" s="262"/>
      <c r="C14" s="262"/>
      <c r="D14" s="262" t="n">
        <v>2</v>
      </c>
      <c r="F14" s="257" t="e">
        <f aca="false">"4."&amp;mergeValue() &amp;"."&amp;mergeValue()&amp;"."&amp;mergeValue()&amp;"."&amp;mergeValue()</f>
        <v>#VALUE!</v>
      </c>
      <c r="G14" s="265" t="s">
        <v>155</v>
      </c>
      <c r="H14" s="259" t="str">
        <f aca="false">IF(Территории!R15="","","" &amp; Территории!R15 &amp; "")</f>
        <v>Красноармейское (03616416)</v>
      </c>
      <c r="I14" s="266"/>
      <c r="J14" s="261"/>
      <c r="K14" s="249"/>
      <c r="L14" s="249"/>
      <c r="M14" s="249"/>
      <c r="N14" s="249"/>
      <c r="O14" s="249"/>
      <c r="P14" s="249"/>
      <c r="Q14" s="249"/>
      <c r="R14" s="249"/>
      <c r="S14" s="249"/>
      <c r="T14" s="249"/>
    </row>
    <row r="15" s="250" customFormat="true" ht="18.75" hidden="false" customHeight="false" outlineLevel="0" collapsed="false">
      <c r="A15" s="262"/>
      <c r="B15" s="262"/>
      <c r="C15" s="262"/>
      <c r="D15" s="262" t="n">
        <v>3</v>
      </c>
      <c r="F15" s="257" t="e">
        <f aca="false">"4."&amp;mergeValue() &amp;"."&amp;mergeValue()&amp;"."&amp;mergeValue()&amp;"."&amp;mergeValue()</f>
        <v>#VALUE!</v>
      </c>
      <c r="G15" s="265" t="s">
        <v>155</v>
      </c>
      <c r="H15" s="259" t="str">
        <f aca="false">IF(Территории!R16="","","" &amp; Территории!R16 &amp; "")</f>
        <v>Кухаривское (03616419)</v>
      </c>
      <c r="I15" s="266"/>
      <c r="J15" s="261"/>
      <c r="K15" s="249"/>
      <c r="L15" s="249"/>
      <c r="M15" s="249"/>
      <c r="N15" s="249"/>
      <c r="O15" s="249"/>
      <c r="P15" s="249"/>
      <c r="Q15" s="249"/>
      <c r="R15" s="249"/>
      <c r="S15" s="249"/>
      <c r="T15" s="249"/>
    </row>
    <row r="16" s="250" customFormat="true" ht="18.75" hidden="false" customHeight="false" outlineLevel="0" collapsed="false">
      <c r="A16" s="262"/>
      <c r="B16" s="262"/>
      <c r="C16" s="262"/>
      <c r="D16" s="262" t="n">
        <v>4</v>
      </c>
      <c r="F16" s="257" t="e">
        <f aca="false">"4."&amp;mergeValue() &amp;"."&amp;mergeValue()&amp;"."&amp;mergeValue()&amp;"."&amp;mergeValue()</f>
        <v>#VALUE!</v>
      </c>
      <c r="G16" s="265" t="s">
        <v>155</v>
      </c>
      <c r="H16" s="259" t="str">
        <f aca="false">IF(Территории!R17="","","" &amp; Территории!R17 &amp; "")</f>
        <v>Александровское (03616402)</v>
      </c>
      <c r="I16" s="266"/>
      <c r="J16" s="261"/>
      <c r="K16" s="249"/>
      <c r="L16" s="249"/>
      <c r="M16" s="249"/>
      <c r="N16" s="249"/>
      <c r="O16" s="249"/>
      <c r="P16" s="249"/>
      <c r="Q16" s="249"/>
      <c r="R16" s="249"/>
      <c r="S16" s="249"/>
      <c r="T16" s="249"/>
    </row>
    <row r="17" s="232" customFormat="true" ht="3" hidden="false" customHeight="true" outlineLevel="0" collapsed="false">
      <c r="A17" s="205"/>
      <c r="B17" s="205"/>
      <c r="C17" s="205"/>
      <c r="D17" s="205"/>
      <c r="F17" s="281"/>
      <c r="G17" s="409"/>
      <c r="H17" s="410"/>
      <c r="I17" s="283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</row>
    <row r="18" s="232" customFormat="true" ht="15" hidden="false" customHeight="true" outlineLevel="0" collapsed="false">
      <c r="A18" s="205"/>
      <c r="B18" s="205"/>
      <c r="C18" s="205"/>
      <c r="D18" s="205"/>
      <c r="F18" s="281"/>
      <c r="G18" s="282" t="s">
        <v>161</v>
      </c>
      <c r="H18" s="282"/>
      <c r="I18" s="283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</sheetData>
  <sheetProtection sheet="true" objects="true" scenarios="true" formatColumns="false" formatRows="false"/>
  <mergeCells count="8">
    <mergeCell ref="F2:H2"/>
    <mergeCell ref="F4:H4"/>
    <mergeCell ref="I4:I5"/>
    <mergeCell ref="A8:A16"/>
    <mergeCell ref="B11:B16"/>
    <mergeCell ref="C12:C16"/>
    <mergeCell ref="I13:I16"/>
    <mergeCell ref="G18:H18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7:I18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I15"/>
  <sheetViews>
    <sheetView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E24" activeCellId="0" sqref="E24"/>
    </sheetView>
  </sheetViews>
  <sheetFormatPr defaultColWidth="9.1328125" defaultRowHeight="14.25" zeroHeight="false" outlineLevelRow="0" outlineLevelCol="0"/>
  <cols>
    <col collapsed="false" customWidth="false" hidden="true" outlineLevel="0" max="2" min="1" style="471" width="9.13"/>
    <col collapsed="false" customWidth="true" hidden="false" outlineLevel="0" max="3" min="3" style="472" width="3.71"/>
    <col collapsed="false" customWidth="true" hidden="false" outlineLevel="0" max="4" min="4" style="471" width="6.28"/>
    <col collapsed="false" customWidth="true" hidden="false" outlineLevel="0" max="5" min="5" style="471" width="94.86"/>
    <col collapsed="false" customWidth="false" hidden="false" outlineLevel="0" max="1024" min="6" style="471" width="9.13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3" hidden="false" customHeight="true" outlineLevel="0" collapsed="false">
      <c r="C6" s="473"/>
      <c r="D6" s="474"/>
      <c r="E6" s="474"/>
    </row>
    <row r="7" customFormat="false" ht="22.5" hidden="false" customHeight="true" outlineLevel="0" collapsed="false">
      <c r="C7" s="473"/>
      <c r="D7" s="153" t="s">
        <v>277</v>
      </c>
      <c r="E7" s="153"/>
      <c r="F7" s="475"/>
    </row>
    <row r="8" customFormat="false" ht="3" hidden="false" customHeight="true" outlineLevel="0" collapsed="false">
      <c r="C8" s="473"/>
      <c r="D8" s="474"/>
      <c r="E8" s="474"/>
    </row>
    <row r="9" customFormat="false" ht="15.95" hidden="false" customHeight="true" outlineLevel="0" collapsed="false">
      <c r="C9" s="473"/>
      <c r="D9" s="363" t="s">
        <v>93</v>
      </c>
      <c r="E9" s="476" t="s">
        <v>278</v>
      </c>
    </row>
    <row r="10" customFormat="false" ht="12" hidden="false" customHeight="true" outlineLevel="0" collapsed="false">
      <c r="C10" s="473"/>
      <c r="D10" s="222" t="s">
        <v>95</v>
      </c>
      <c r="E10" s="222" t="s">
        <v>96</v>
      </c>
    </row>
    <row r="11" customFormat="false" ht="11.25" hidden="true" customHeight="true" outlineLevel="0" collapsed="false">
      <c r="C11" s="473"/>
      <c r="D11" s="477" t="n">
        <v>0</v>
      </c>
      <c r="E11" s="478"/>
    </row>
    <row r="12" customFormat="false" ht="34.5" hidden="false" customHeight="true" outlineLevel="0" collapsed="false">
      <c r="C12" s="479"/>
      <c r="D12" s="480" t="n">
        <v>1</v>
      </c>
      <c r="E12" s="481" t="s">
        <v>279</v>
      </c>
    </row>
    <row r="13" customFormat="false" ht="12" hidden="false" customHeight="true" outlineLevel="0" collapsed="false">
      <c r="C13" s="473"/>
      <c r="D13" s="482"/>
      <c r="E13" s="483" t="s">
        <v>280</v>
      </c>
    </row>
    <row r="14" customFormat="false" ht="3" hidden="false" customHeight="true" outlineLevel="0" collapsed="false"/>
    <row r="15" customFormat="false" ht="22.5" hidden="false" customHeight="true" outlineLevel="0" collapsed="false">
      <c r="C15" s="484"/>
      <c r="D15" s="485" t="s">
        <v>281</v>
      </c>
      <c r="E15" s="485"/>
      <c r="F15" s="486"/>
      <c r="G15" s="486"/>
      <c r="H15" s="486"/>
      <c r="I15" s="486"/>
    </row>
  </sheetData>
  <sheetProtection sheet="true" password="fa9c" objects="true" scenarios="true" formatColumns="false" formatRows="false"/>
  <mergeCells count="2">
    <mergeCell ref="D7:E7"/>
    <mergeCell ref="D15:E15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1:E12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L12"/>
  <sheetViews>
    <sheetView showFormulas="false" showGridLines="false" showRowColHeaders="true" showZeros="true" rightToLeft="false" tabSelected="false" showOutlineSymbols="true" defaultGridColor="true" view="normal" topLeftCell="C6" colorId="64" zoomScale="100" zoomScaleNormal="100" zoomScalePageLayoutView="100" workbookViewId="0">
      <selection pane="topLeft" activeCell="A1" activeCellId="0" sqref="A1"/>
    </sheetView>
  </sheetViews>
  <sheetFormatPr defaultColWidth="9.1328125" defaultRowHeight="14.25" zeroHeight="false" outlineLevelRow="0" outlineLevelCol="0"/>
  <cols>
    <col collapsed="false" customWidth="false" hidden="true" outlineLevel="0" max="2" min="1" style="471" width="9.13"/>
    <col collapsed="false" customWidth="true" hidden="false" outlineLevel="0" max="3" min="3" style="472" width="3.71"/>
    <col collapsed="false" customWidth="true" hidden="false" outlineLevel="0" max="4" min="4" style="471" width="6.28"/>
    <col collapsed="false" customWidth="true" hidden="false" outlineLevel="0" max="5" min="5" style="471" width="94.86"/>
    <col collapsed="false" customWidth="false" hidden="false" outlineLevel="0" max="1024" min="6" style="471" width="9.13"/>
  </cols>
  <sheetData>
    <row r="1" customFormat="false" ht="14.25" hidden="true" customHeight="false" outlineLevel="0" collapsed="false">
      <c r="L1" s="487"/>
    </row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customFormat="false" ht="3" hidden="false" customHeight="true" outlineLevel="0" collapsed="false">
      <c r="C6" s="473"/>
      <c r="D6" s="474"/>
      <c r="E6" s="474"/>
    </row>
    <row r="7" customFormat="false" ht="22.5" hidden="false" customHeight="true" outlineLevel="0" collapsed="false">
      <c r="C7" s="473"/>
      <c r="D7" s="153" t="s">
        <v>282</v>
      </c>
      <c r="E7" s="153"/>
      <c r="F7" s="475"/>
    </row>
    <row r="8" customFormat="false" ht="3" hidden="false" customHeight="true" outlineLevel="0" collapsed="false">
      <c r="C8" s="473"/>
      <c r="D8" s="474"/>
      <c r="E8" s="474"/>
    </row>
    <row r="9" customFormat="false" ht="15.95" hidden="false" customHeight="true" outlineLevel="0" collapsed="false">
      <c r="C9" s="473"/>
      <c r="D9" s="363" t="s">
        <v>93</v>
      </c>
      <c r="E9" s="423" t="s">
        <v>283</v>
      </c>
    </row>
    <row r="10" customFormat="false" ht="12" hidden="false" customHeight="true" outlineLevel="0" collapsed="false">
      <c r="C10" s="473"/>
      <c r="D10" s="222" t="s">
        <v>95</v>
      </c>
      <c r="E10" s="222" t="s">
        <v>96</v>
      </c>
    </row>
    <row r="11" customFormat="false" ht="15" hidden="true" customHeight="true" outlineLevel="0" collapsed="false">
      <c r="C11" s="473"/>
      <c r="D11" s="480" t="n">
        <v>0</v>
      </c>
      <c r="E11" s="488"/>
    </row>
    <row r="12" customFormat="false" ht="14.25" hidden="false" customHeight="false" outlineLevel="0" collapsed="false">
      <c r="C12" s="473"/>
      <c r="D12" s="431"/>
      <c r="E12" s="489" t="s">
        <v>280</v>
      </c>
    </row>
  </sheetData>
  <sheetProtection sheet="true" password="fa9c" objects="true" scenarios="true" formatColumns="false" formatRows="false"/>
  <mergeCells count="1">
    <mergeCell ref="D7:E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1" type="textLength">
      <formula1>900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E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true" hidden="false" outlineLevel="0" max="1" min="1" style="490" width="1.71"/>
    <col collapsed="false" customWidth="true" hidden="false" outlineLevel="0" max="2" min="2" style="490" width="34.58"/>
    <col collapsed="false" customWidth="true" hidden="false" outlineLevel="0" max="3" min="3" style="490" width="85.57"/>
    <col collapsed="false" customWidth="true" hidden="false" outlineLevel="0" max="4" min="4" style="490" width="17.71"/>
    <col collapsed="false" customWidth="false" hidden="false" outlineLevel="0" max="1024" min="5" style="490" width="9.13"/>
  </cols>
  <sheetData>
    <row r="1" customFormat="false" ht="3" hidden="false" customHeight="true" outlineLevel="0" collapsed="false"/>
    <row r="2" customFormat="false" ht="22.5" hidden="false" customHeight="false" outlineLevel="0" collapsed="false">
      <c r="B2" s="491" t="s">
        <v>284</v>
      </c>
      <c r="C2" s="491"/>
      <c r="D2" s="491"/>
      <c r="E2" s="492"/>
    </row>
    <row r="3" customFormat="false" ht="3" hidden="false" customHeight="true" outlineLevel="0" collapsed="false"/>
    <row r="4" customFormat="false" ht="21.75" hidden="false" customHeight="true" outlineLevel="0" collapsed="false">
      <c r="B4" s="493" t="s">
        <v>285</v>
      </c>
      <c r="C4" s="493" t="s">
        <v>286</v>
      </c>
      <c r="D4" s="493" t="s">
        <v>19</v>
      </c>
    </row>
    <row r="5" customFormat="false" ht="12" hidden="false" customHeight="false" outlineLevel="0" collapsed="false"/>
  </sheetData>
  <sheetProtection sheet="true" objects="true" scenarios="true" formatColumns="false" formatRows="false" autoFilter="false"/>
  <mergeCells count="1">
    <mergeCell ref="B2:D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4" t="n">
        <f aca="false">IF('Форма 2.2 | Т-тех'!$O$22="",1,0)</f>
        <v>1</v>
      </c>
    </row>
    <row r="2" customFormat="false" ht="11.25" hidden="false" customHeight="false" outlineLevel="0" collapsed="false">
      <c r="A2" s="4" t="n">
        <f aca="false">IF('Форма 2.2 | Т-тех'!$R$23="",1,0)</f>
        <v>1</v>
      </c>
    </row>
    <row r="3" customFormat="false" ht="11.25" hidden="false" customHeight="false" outlineLevel="0" collapsed="false">
      <c r="A3" s="4" t="n">
        <f aca="false">IF('Форма 2.2 | Т-тех'!$T$23="",1,0)</f>
        <v>1</v>
      </c>
    </row>
    <row r="4" customFormat="false" ht="11.25" hidden="false" customHeight="false" outlineLevel="0" collapsed="false">
      <c r="A4" s="4" t="n">
        <f aca="false">IF('Форма 2.2 | Т-тех'!$S$23="",1,0)</f>
        <v>0</v>
      </c>
    </row>
    <row r="5" customFormat="false" ht="11.25" hidden="false" customHeight="false" outlineLevel="0" collapsed="false">
      <c r="A5" s="4" t="n">
        <f aca="false">IF('Форма 2.2 | Т-тех'!$U$23="",1,0)</f>
        <v>0</v>
      </c>
    </row>
    <row r="6" customFormat="false" ht="11.25" hidden="false" customHeight="false" outlineLevel="0" collapsed="false">
      <c r="A6" s="4" t="n">
        <f aca="false">IF('Форма 2.2 | Т-транс'!$O$22="",1,0)</f>
        <v>1</v>
      </c>
    </row>
    <row r="7" customFormat="false" ht="11.25" hidden="false" customHeight="false" outlineLevel="0" collapsed="false">
      <c r="A7" s="4" t="n">
        <f aca="false">IF('Форма 2.2 | Т-транс'!$R$23="",1,0)</f>
        <v>1</v>
      </c>
    </row>
    <row r="8" customFormat="false" ht="11.25" hidden="false" customHeight="false" outlineLevel="0" collapsed="false">
      <c r="A8" s="4" t="n">
        <f aca="false">IF('Форма 2.2 | Т-транс'!$T$23="",1,0)</f>
        <v>1</v>
      </c>
    </row>
    <row r="9" customFormat="false" ht="11.25" hidden="false" customHeight="false" outlineLevel="0" collapsed="false">
      <c r="A9" s="4" t="n">
        <f aca="false">IF('Форма 2.2 | Т-транс'!$S$23="",1,0)</f>
        <v>0</v>
      </c>
    </row>
    <row r="10" customFormat="false" ht="11.25" hidden="false" customHeight="false" outlineLevel="0" collapsed="false">
      <c r="A10" s="4" t="n">
        <f aca="false">IF('Форма 2.2 | Т-транс'!$U$23="",1,0)</f>
        <v>0</v>
      </c>
    </row>
    <row r="11" customFormat="false" ht="11.25" hidden="false" customHeight="false" outlineLevel="0" collapsed="false">
      <c r="A11" s="4" t="n">
        <f aca="false">IF('Форма 2.2 | Т-подвоз'!$O$22="",1,0)</f>
        <v>1</v>
      </c>
    </row>
    <row r="12" customFormat="false" ht="11.25" hidden="false" customHeight="false" outlineLevel="0" collapsed="false">
      <c r="A12" s="4" t="n">
        <f aca="false">IF('Форма 2.2 | Т-подвоз'!$R$23="",1,0)</f>
        <v>1</v>
      </c>
    </row>
    <row r="13" customFormat="false" ht="11.25" hidden="false" customHeight="false" outlineLevel="0" collapsed="false">
      <c r="A13" s="4" t="n">
        <f aca="false">IF('Форма 2.2 | Т-подвоз'!$T$23="",1,0)</f>
        <v>1</v>
      </c>
    </row>
    <row r="14" customFormat="false" ht="11.25" hidden="false" customHeight="false" outlineLevel="0" collapsed="false">
      <c r="A14" s="4" t="n">
        <f aca="false">IF('Форма 2.2 | Т-подвоз'!$S$23="",1,0)</f>
        <v>0</v>
      </c>
    </row>
    <row r="15" customFormat="false" ht="11.25" hidden="false" customHeight="false" outlineLevel="0" collapsed="false">
      <c r="A15" s="4" t="n">
        <f aca="false">IF('Форма 2.2 | Т-подвоз'!$U$23="",1,0)</f>
        <v>0</v>
      </c>
    </row>
    <row r="16" customFormat="false" ht="11.25" hidden="false" customHeight="false" outlineLevel="0" collapsed="false">
      <c r="A16" s="4" t="n">
        <f aca="false">IF('Форма 2.2 | Т-пит'!$O$22="",1,0)</f>
        <v>0</v>
      </c>
    </row>
    <row r="17" customFormat="false" ht="11.25" hidden="false" customHeight="false" outlineLevel="0" collapsed="false">
      <c r="A17" s="4" t="n">
        <f aca="false">IF('Форма 2.2 | Т-пит'!$R$23="",1,0)</f>
        <v>0</v>
      </c>
    </row>
    <row r="18" customFormat="false" ht="11.25" hidden="false" customHeight="false" outlineLevel="0" collapsed="false">
      <c r="A18" s="4" t="n">
        <f aca="false">IF('Форма 2.2 | Т-пит'!$T$23="",1,0)</f>
        <v>0</v>
      </c>
    </row>
    <row r="19" customFormat="false" ht="11.25" hidden="false" customHeight="false" outlineLevel="0" collapsed="false">
      <c r="A19" s="4" t="n">
        <f aca="false">IF('Форма 2.2 | Т-пит'!$S$23="",1,0)</f>
        <v>0</v>
      </c>
    </row>
    <row r="20" customFormat="false" ht="11.25" hidden="false" customHeight="false" outlineLevel="0" collapsed="false">
      <c r="A20" s="4" t="n">
        <f aca="false">IF('Форма 2.2 | Т-пит'!$U$23="",1,0)</f>
        <v>0</v>
      </c>
    </row>
    <row r="21" customFormat="false" ht="11.25" hidden="false" customHeight="false" outlineLevel="0" collapsed="false">
      <c r="A21" s="4" t="n">
        <f aca="false">IF('Форма 2.3 | Т-подкл(инд)'!$M$22="",1,0)</f>
        <v>1</v>
      </c>
    </row>
    <row r="22" customFormat="false" ht="11.25" hidden="false" customHeight="false" outlineLevel="0" collapsed="false">
      <c r="A22" s="4" t="n">
        <f aca="false">IF('Форма 2.3 | Т-подкл(инд)'!$Q$22="",1,0)</f>
        <v>1</v>
      </c>
    </row>
    <row r="23" customFormat="false" ht="11.25" hidden="false" customHeight="false" outlineLevel="0" collapsed="false">
      <c r="A23" s="4" t="n">
        <f aca="false">IF('Форма 2.3 | Т-подкл(инд)'!$AD$22="",1,0)</f>
        <v>1</v>
      </c>
    </row>
    <row r="24" customFormat="false" ht="11.25" hidden="false" customHeight="false" outlineLevel="0" collapsed="false">
      <c r="A24" s="4" t="n">
        <f aca="false">IF('Форма 2.3 | Т-подкл(инд)'!$AE$22="",1,0)</f>
        <v>1</v>
      </c>
    </row>
    <row r="25" customFormat="false" ht="11.25" hidden="false" customHeight="false" outlineLevel="0" collapsed="false">
      <c r="A25" s="4" t="n">
        <f aca="false">IF('Форма 2.3 | Т-подкл(инд)'!$AF$22="",1,0)</f>
        <v>1</v>
      </c>
    </row>
    <row r="26" customFormat="false" ht="11.25" hidden="false" customHeight="false" outlineLevel="0" collapsed="false">
      <c r="A26" s="4" t="n">
        <f aca="false">IF('Форма 2.3 | Т-подкл(инд)'!$AG$22="",1,0)</f>
        <v>1</v>
      </c>
    </row>
    <row r="27" customFormat="false" ht="11.25" hidden="false" customHeight="false" outlineLevel="0" collapsed="false">
      <c r="A27" s="4" t="n">
        <f aca="false">IF('Форма 2.3 | Т-подкл(инд)'!$AH$22="",1,0)</f>
        <v>1</v>
      </c>
    </row>
    <row r="28" customFormat="false" ht="11.25" hidden="false" customHeight="false" outlineLevel="0" collapsed="false">
      <c r="A28" s="4" t="n">
        <f aca="false">IF('Форма 2.3 | Т-подкл(инд)'!$AJ$22="",1,0)</f>
        <v>1</v>
      </c>
    </row>
    <row r="29" customFormat="false" ht="11.25" hidden="false" customHeight="false" outlineLevel="0" collapsed="false">
      <c r="A29" s="4" t="n">
        <f aca="false">IF('Форма 2.3 | Т-подкл(инд)'!$N$22="",1,0)</f>
        <v>0</v>
      </c>
    </row>
    <row r="30" customFormat="false" ht="11.25" hidden="false" customHeight="false" outlineLevel="0" collapsed="false">
      <c r="A30" s="4" t="n">
        <f aca="false">IF('Форма 2.3 | Т-подкл(инд)'!$R$22="",1,0)</f>
        <v>0</v>
      </c>
    </row>
    <row r="31" customFormat="false" ht="11.25" hidden="false" customHeight="false" outlineLevel="0" collapsed="false">
      <c r="A31" s="4" t="n">
        <f aca="false">IF('Форма 2.3 | Т-подкл(инд)'!$V$22="",1,0)</f>
        <v>0</v>
      </c>
    </row>
    <row r="32" customFormat="false" ht="11.25" hidden="false" customHeight="false" outlineLevel="0" collapsed="false">
      <c r="A32" s="4" t="n">
        <f aca="false">IF('Форма 2.3 | Т-подкл(инд)'!$Z$22="",1,0)</f>
        <v>0</v>
      </c>
    </row>
    <row r="33" customFormat="false" ht="11.25" hidden="false" customHeight="false" outlineLevel="0" collapsed="false">
      <c r="A33" s="4" t="n">
        <f aca="false">IF('Форма 2.3 | Т-подкл(инд)'!$AI$22="",1,0)</f>
        <v>0</v>
      </c>
    </row>
    <row r="34" customFormat="false" ht="11.25" hidden="false" customHeight="false" outlineLevel="0" collapsed="false">
      <c r="A34" s="4" t="n">
        <f aca="false">IF('Форма 2.3 | Т-подкл(инд)'!$AK$22="",1,0)</f>
        <v>0</v>
      </c>
    </row>
    <row r="35" customFormat="false" ht="11.25" hidden="false" customHeight="false" outlineLevel="0" collapsed="false">
      <c r="A35" s="4" t="n">
        <f aca="false">IF('Форма 2.3 | Т-подкл'!$P$22="",1,0)</f>
        <v>1</v>
      </c>
    </row>
    <row r="36" customFormat="false" ht="11.25" hidden="false" customHeight="false" outlineLevel="0" collapsed="false">
      <c r="A36" s="4" t="n">
        <f aca="false">IF('Форма 2.3 | Т-подкл'!$AC$22="",1,0)</f>
        <v>1</v>
      </c>
    </row>
    <row r="37" customFormat="false" ht="11.25" hidden="false" customHeight="false" outlineLevel="0" collapsed="false">
      <c r="A37" s="4" t="n">
        <f aca="false">IF('Форма 2.3 | Т-подкл'!$AD$22="",1,0)</f>
        <v>1</v>
      </c>
    </row>
    <row r="38" customFormat="false" ht="11.25" hidden="false" customHeight="false" outlineLevel="0" collapsed="false">
      <c r="A38" s="4" t="n">
        <f aca="false">IF('Форма 2.3 | Т-подкл'!$AE$22="",1,0)</f>
        <v>1</v>
      </c>
    </row>
    <row r="39" customFormat="false" ht="11.25" hidden="false" customHeight="false" outlineLevel="0" collapsed="false">
      <c r="A39" s="4" t="n">
        <f aca="false">IF('Форма 2.3 | Т-подкл'!$AF$22="",1,0)</f>
        <v>1</v>
      </c>
    </row>
    <row r="40" customFormat="false" ht="11.25" hidden="false" customHeight="false" outlineLevel="0" collapsed="false">
      <c r="A40" s="4" t="n">
        <f aca="false">IF('Форма 2.3 | Т-подкл'!$AG$22="",1,0)</f>
        <v>1</v>
      </c>
    </row>
    <row r="41" customFormat="false" ht="11.25" hidden="false" customHeight="false" outlineLevel="0" collapsed="false">
      <c r="A41" s="4" t="n">
        <f aca="false">IF('Форма 2.3 | Т-подкл'!$AI$22="",1,0)</f>
        <v>1</v>
      </c>
    </row>
    <row r="42" customFormat="false" ht="11.25" hidden="false" customHeight="false" outlineLevel="0" collapsed="false">
      <c r="A42" s="4" t="n">
        <f aca="false">IF('Форма 2.3 | Т-подкл'!$Q$22="",1,0)</f>
        <v>0</v>
      </c>
    </row>
    <row r="43" customFormat="false" ht="11.25" hidden="false" customHeight="false" outlineLevel="0" collapsed="false">
      <c r="A43" s="4" t="n">
        <f aca="false">IF('Форма 2.3 | Т-подкл'!$U$22="",1,0)</f>
        <v>0</v>
      </c>
    </row>
    <row r="44" customFormat="false" ht="11.25" hidden="false" customHeight="false" outlineLevel="0" collapsed="false">
      <c r="A44" s="4" t="n">
        <f aca="false">IF('Форма 2.3 | Т-подкл'!$Y$22="",1,0)</f>
        <v>0</v>
      </c>
    </row>
    <row r="45" customFormat="false" ht="11.25" hidden="false" customHeight="false" outlineLevel="0" collapsed="false">
      <c r="A45" s="4" t="n">
        <f aca="false">IF('Форма 2.3 | Т-подкл'!$AH$22="",1,0)</f>
        <v>0</v>
      </c>
    </row>
    <row r="46" customFormat="false" ht="11.25" hidden="false" customHeight="false" outlineLevel="0" collapsed="false">
      <c r="A46" s="4" t="n">
        <f aca="false">IF('Форма 2.3 | Т-подкл'!$AJ$22="",1,0)</f>
        <v>0</v>
      </c>
    </row>
    <row r="47" customFormat="false" ht="11.25" hidden="false" customHeight="false" outlineLevel="0" collapsed="false">
      <c r="A47" s="4" t="n">
        <f aca="false">IF('Форма 2.11'!$E$12="",1,0)</f>
        <v>0</v>
      </c>
    </row>
    <row r="48" customFormat="false" ht="11.25" hidden="false" customHeight="false" outlineLevel="0" collapsed="false">
      <c r="A48" s="4" t="n">
        <f aca="false">IF('Форма 2.11'!$F$12="",1,0)</f>
        <v>0</v>
      </c>
    </row>
    <row r="49" customFormat="false" ht="11.25" hidden="false" customHeight="false" outlineLevel="0" collapsed="false">
      <c r="A49" s="4" t="n">
        <f aca="false">IF('Форма 2.12'!$G$11="",1,0)</f>
        <v>1</v>
      </c>
    </row>
    <row r="50" customFormat="false" ht="11.25" hidden="false" customHeight="false" outlineLevel="0" collapsed="false">
      <c r="A50" s="4" t="n">
        <f aca="false">IF('Форма 2.12'!$G$12="",1,0)</f>
        <v>1</v>
      </c>
    </row>
    <row r="51" customFormat="false" ht="11.25" hidden="false" customHeight="false" outlineLevel="0" collapsed="false">
      <c r="A51" s="4" t="n">
        <f aca="false">IF('Форма 2.12'!$H$12="",1,0)</f>
        <v>1</v>
      </c>
    </row>
    <row r="52" customFormat="false" ht="11.25" hidden="false" customHeight="false" outlineLevel="0" collapsed="false">
      <c r="A52" s="4" t="n">
        <f aca="false">IF('Форма 2.12'!$H$13="",1,0)</f>
        <v>1</v>
      </c>
    </row>
    <row r="53" customFormat="false" ht="11.25" hidden="false" customHeight="false" outlineLevel="0" collapsed="false">
      <c r="A53" s="4" t="n">
        <f aca="false">IF('Форма 2.12'!$E$15="",1,0)</f>
        <v>1</v>
      </c>
    </row>
    <row r="54" customFormat="false" ht="11.25" hidden="false" customHeight="false" outlineLevel="0" collapsed="false">
      <c r="A54" s="4" t="n">
        <f aca="false">IF('Форма 2.12'!$H$15="",1,0)</f>
        <v>1</v>
      </c>
    </row>
    <row r="55" customFormat="false" ht="11.25" hidden="false" customHeight="false" outlineLevel="0" collapsed="false">
      <c r="A55" s="4" t="n">
        <f aca="false">IF('Форма 2.12'!$G$18="",1,0)</f>
        <v>1</v>
      </c>
    </row>
    <row r="56" customFormat="false" ht="11.25" hidden="false" customHeight="false" outlineLevel="0" collapsed="false">
      <c r="A56" s="4" t="n">
        <f aca="false">IF('Форма 2.12'!$G$22="",1,0)</f>
        <v>1</v>
      </c>
    </row>
    <row r="57" customFormat="false" ht="11.25" hidden="false" customHeight="false" outlineLevel="0" collapsed="false">
      <c r="A57" s="4" t="n">
        <f aca="false">IF('Форма 2.12'!$G$25="",1,0)</f>
        <v>1</v>
      </c>
    </row>
    <row r="58" customFormat="false" ht="11.25" hidden="false" customHeight="false" outlineLevel="0" collapsed="false">
      <c r="A58" s="4" t="n">
        <f aca="false">IF('Форма 2.12'!$E$31="",1,0)</f>
        <v>1</v>
      </c>
    </row>
    <row r="59" customFormat="false" ht="11.25" hidden="false" customHeight="false" outlineLevel="0" collapsed="false">
      <c r="A59" s="4" t="n">
        <f aca="false">IF('Форма 2.12'!$H$31="",1,0)</f>
        <v>1</v>
      </c>
    </row>
    <row r="60" customFormat="false" ht="11.25" hidden="false" customHeight="false" outlineLevel="0" collapsed="false">
      <c r="A60" s="4" t="n">
        <f aca="false">IF('Форма 2.12'!$G$28="",1,0)</f>
        <v>1</v>
      </c>
    </row>
    <row r="61" customFormat="false" ht="11.25" hidden="false" customHeight="false" outlineLevel="0" collapsed="false">
      <c r="A61" s="4" t="n">
        <f aca="false">IF('Форма 1.0.2'!$E$12="",1,0)</f>
        <v>1</v>
      </c>
    </row>
    <row r="62" customFormat="false" ht="11.25" hidden="false" customHeight="false" outlineLevel="0" collapsed="false">
      <c r="A62" s="4" t="n">
        <f aca="false">IF('Форма 1.0.2'!$F$12="",1,0)</f>
        <v>1</v>
      </c>
    </row>
    <row r="63" customFormat="false" ht="11.25" hidden="false" customHeight="false" outlineLevel="0" collapsed="false">
      <c r="A63" s="4" t="n">
        <f aca="false">IF('Форма 1.0.2'!$G$12="",1,0)</f>
        <v>1</v>
      </c>
    </row>
    <row r="64" customFormat="false" ht="11.25" hidden="false" customHeight="false" outlineLevel="0" collapsed="false">
      <c r="A64" s="4" t="n">
        <f aca="false">IF('Форма 1.0.2'!$H$12="",1,0)</f>
        <v>1</v>
      </c>
    </row>
    <row r="65" customFormat="false" ht="11.25" hidden="false" customHeight="false" outlineLevel="0" collapsed="false">
      <c r="A65" s="4" t="n">
        <f aca="false">IF('Форма 1.0.2'!$I$12="",1,0)</f>
        <v>1</v>
      </c>
    </row>
    <row r="66" customFormat="false" ht="11.25" hidden="false" customHeight="false" outlineLevel="0" collapsed="false">
      <c r="A66" s="4" t="n">
        <f aca="false">IF('Форма 1.0.2'!$J$12="",1,0)</f>
        <v>1</v>
      </c>
    </row>
    <row r="67" customFormat="false" ht="11.25" hidden="false" customHeight="false" outlineLevel="0" collapsed="false">
      <c r="A67" s="4" t="n">
        <f aca="false">IF('Сведения об изменении'!$E$12="",1,0)</f>
        <v>0</v>
      </c>
    </row>
    <row r="68" customFormat="false" ht="11.25" hidden="false" customHeight="false" outlineLevel="0" collapsed="false">
      <c r="A68" s="4" t="n">
        <f aca="false">IF(Территории!$E$12="",1,0)</f>
        <v>0</v>
      </c>
    </row>
    <row r="69" customFormat="false" ht="11.25" hidden="false" customHeight="false" outlineLevel="0" collapsed="false">
      <c r="A69" s="4" t="n">
        <f aca="false">IF('Перечень тарифов'!$E$21="",1,0)</f>
        <v>0</v>
      </c>
    </row>
    <row r="70" customFormat="false" ht="11.25" hidden="false" customHeight="false" outlineLevel="0" collapsed="false">
      <c r="A70" s="4" t="n">
        <f aca="false">IF('Перечень тарифов'!$F$21="",1,0)</f>
        <v>0</v>
      </c>
    </row>
    <row r="71" customFormat="false" ht="11.25" hidden="false" customHeight="false" outlineLevel="0" collapsed="false">
      <c r="A71" s="4" t="n">
        <f aca="false">IF('Перечень тарифов'!$G$21="",1,0)</f>
        <v>0</v>
      </c>
    </row>
    <row r="72" customFormat="false" ht="11.25" hidden="false" customHeight="false" outlineLevel="0" collapsed="false">
      <c r="A72" s="4" t="n">
        <f aca="false">IF('Перечень тарифов'!$K$21="",1,0)</f>
        <v>0</v>
      </c>
    </row>
    <row r="73" customFormat="false" ht="11.25" hidden="false" customHeight="false" outlineLevel="0" collapsed="false">
      <c r="A73" s="4" t="n">
        <f aca="false">IF('Перечень тарифов'!$O$21="",1,0)</f>
        <v>0</v>
      </c>
    </row>
    <row r="74" customFormat="false" ht="11.25" hidden="false" customHeight="false" outlineLevel="0" collapsed="false">
      <c r="A74" s="4" t="n">
        <f aca="false">IF('Перечень тарифов'!$N$21="",1,0)</f>
        <v>0</v>
      </c>
    </row>
    <row r="75" customFormat="false" ht="11.25" hidden="false" customHeight="false" outlineLevel="0" collapsed="false">
      <c r="A75" s="4" t="n">
        <f aca="false">IF('Форма 2.2 | Т-пит'!$O$23="",1,0)</f>
        <v>0</v>
      </c>
    </row>
    <row r="76" customFormat="false" ht="11.25" hidden="false" customHeight="false" outlineLevel="0" collapsed="false">
      <c r="A76" s="4" t="n">
        <f aca="false">IF('Форма 2.2 | Т-пит'!$Y$23="",1,0)</f>
        <v>0</v>
      </c>
    </row>
    <row r="77" customFormat="false" ht="11.25" hidden="false" customHeight="false" outlineLevel="0" collapsed="false">
      <c r="A77" s="4" t="n">
        <f aca="false">IF('Форма 2.2 | Т-пит'!$AA$23="",1,0)</f>
        <v>0</v>
      </c>
    </row>
    <row r="78" customFormat="false" ht="11.25" hidden="false" customHeight="false" outlineLevel="0" collapsed="false">
      <c r="A78" s="4" t="n">
        <f aca="false">IF('Форма 2.2 | Т-пит'!$V$23="",1,0)</f>
        <v>0</v>
      </c>
    </row>
    <row r="79" customFormat="false" ht="11.25" hidden="false" customHeight="false" outlineLevel="0" collapsed="false">
      <c r="A79" s="4" t="n">
        <f aca="false">IF('Форма 2.2 | Т-пит'!$Z$23="",1,0)</f>
        <v>0</v>
      </c>
    </row>
    <row r="80" customFormat="false" ht="11.25" hidden="false" customHeight="false" outlineLevel="0" collapsed="false">
      <c r="A80" s="4" t="n">
        <f aca="false">IF('Форма 2.2 | Т-пит'!$AB$23="",1,0)</f>
        <v>0</v>
      </c>
    </row>
    <row r="81" customFormat="false" ht="11.25" hidden="false" customHeight="false" outlineLevel="0" collapsed="false">
      <c r="A81" s="4" t="n">
        <f aca="false">IF('Форма 2.2 | Т-пит'!$AF$23="",1,0)</f>
        <v>0</v>
      </c>
    </row>
    <row r="82" customFormat="false" ht="11.25" hidden="false" customHeight="false" outlineLevel="0" collapsed="false">
      <c r="A82" s="4" t="n">
        <f aca="false">IF('Форма 2.2 | Т-пит'!$AH$23="",1,0)</f>
        <v>0</v>
      </c>
    </row>
    <row r="83" customFormat="false" ht="11.25" hidden="false" customHeight="false" outlineLevel="0" collapsed="false">
      <c r="A83" s="4" t="n">
        <f aca="false">IF('Форма 2.2 | Т-пит'!$AC$23="",1,0)</f>
        <v>0</v>
      </c>
    </row>
    <row r="84" customFormat="false" ht="11.25" hidden="false" customHeight="false" outlineLevel="0" collapsed="false">
      <c r="A84" s="4" t="n">
        <f aca="false">IF('Форма 2.2 | Т-пит'!$AG$23="",1,0)</f>
        <v>0</v>
      </c>
    </row>
    <row r="85" customFormat="false" ht="11.25" hidden="false" customHeight="false" outlineLevel="0" collapsed="false">
      <c r="A85" s="4" t="n">
        <f aca="false">IF('Форма 2.2 | Т-пит'!$AI$23="",1,0)</f>
        <v>0</v>
      </c>
    </row>
    <row r="86" customFormat="false" ht="11.25" hidden="false" customHeight="false" outlineLevel="0" collapsed="false">
      <c r="A86" s="4" t="n">
        <f aca="false">IF('Форма 2.2 | Т-пит'!$AM$23="",1,0)</f>
        <v>0</v>
      </c>
    </row>
    <row r="87" customFormat="false" ht="11.25" hidden="false" customHeight="false" outlineLevel="0" collapsed="false">
      <c r="A87" s="4" t="n">
        <f aca="false">IF('Форма 2.2 | Т-пит'!$AO$23="",1,0)</f>
        <v>0</v>
      </c>
    </row>
    <row r="88" customFormat="false" ht="11.25" hidden="false" customHeight="false" outlineLevel="0" collapsed="false">
      <c r="A88" s="4" t="n">
        <f aca="false">IF('Форма 2.2 | Т-пит'!$AJ$23="",1,0)</f>
        <v>0</v>
      </c>
    </row>
    <row r="89" customFormat="false" ht="11.25" hidden="false" customHeight="false" outlineLevel="0" collapsed="false">
      <c r="A89" s="4" t="n">
        <f aca="false">IF('Форма 2.2 | Т-пит'!$AN$23="",1,0)</f>
        <v>0</v>
      </c>
    </row>
    <row r="90" customFormat="false" ht="11.25" hidden="false" customHeight="false" outlineLevel="0" collapsed="false">
      <c r="A90" s="4" t="n">
        <f aca="false">IF('Форма 2.2 | Т-пит'!$AP$23="",1,0)</f>
        <v>0</v>
      </c>
    </row>
    <row r="91" customFormat="false" ht="11.25" hidden="false" customHeight="false" outlineLevel="0" collapsed="false">
      <c r="A91" s="4" t="n">
        <f aca="false">IF('Форма 2.2 | Т-пит'!$AT$23="",1,0)</f>
        <v>0</v>
      </c>
    </row>
    <row r="92" customFormat="false" ht="11.25" hidden="false" customHeight="false" outlineLevel="0" collapsed="false">
      <c r="A92" s="4" t="n">
        <f aca="false">IF('Форма 2.2 | Т-пит'!$AV$23="",1,0)</f>
        <v>0</v>
      </c>
    </row>
    <row r="93" customFormat="false" ht="11.25" hidden="false" customHeight="false" outlineLevel="0" collapsed="false">
      <c r="A93" s="4" t="n">
        <f aca="false">IF('Форма 2.2 | Т-пит'!$AQ$23="",1,0)</f>
        <v>0</v>
      </c>
    </row>
    <row r="94" customFormat="false" ht="11.25" hidden="false" customHeight="false" outlineLevel="0" collapsed="false">
      <c r="A94" s="4" t="n">
        <f aca="false">IF('Форма 2.2 | Т-пит'!$AU$23="",1,0)</f>
        <v>0</v>
      </c>
    </row>
    <row r="95" customFormat="false" ht="11.25" hidden="false" customHeight="false" outlineLevel="0" collapsed="false">
      <c r="A95" s="4" t="n">
        <f aca="false">IF('Форма 2.2 | Т-пит'!$AW$23="",1,0)</f>
        <v>0</v>
      </c>
    </row>
    <row r="96" customFormat="false" ht="11.25" hidden="false" customHeight="false" outlineLevel="0" collapsed="false">
      <c r="A96" s="4" t="n">
        <f aca="false">IF('Форма 2.2 | Т-пит'!$BA$23="",1,0)</f>
        <v>0</v>
      </c>
    </row>
    <row r="97" customFormat="false" ht="11.25" hidden="false" customHeight="false" outlineLevel="0" collapsed="false">
      <c r="A97" s="4" t="n">
        <f aca="false">IF('Форма 2.2 | Т-пит'!$BC$23="",1,0)</f>
        <v>0</v>
      </c>
    </row>
    <row r="98" customFormat="false" ht="11.25" hidden="false" customHeight="false" outlineLevel="0" collapsed="false">
      <c r="A98" s="4" t="n">
        <f aca="false">IF('Форма 2.2 | Т-пит'!$AX$23="",1,0)</f>
        <v>0</v>
      </c>
    </row>
    <row r="99" customFormat="false" ht="11.25" hidden="false" customHeight="false" outlineLevel="0" collapsed="false">
      <c r="A99" s="4" t="n">
        <f aca="false">IF('Форма 2.2 | Т-пит'!$BB$23="",1,0)</f>
        <v>0</v>
      </c>
    </row>
    <row r="100" customFormat="false" ht="11.25" hidden="false" customHeight="false" outlineLevel="0" collapsed="false">
      <c r="A100" s="4" t="n">
        <f aca="false">IF('Форма 2.2 | Т-пит'!$BD$23="",1,0)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C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024" min="1" style="4" width="9.13"/>
  </cols>
  <sheetData>
    <row r="1" customFormat="false" ht="11.25" hidden="false" customHeight="false" outlineLevel="0" collapsed="false">
      <c r="A1" s="4" t="s">
        <v>287</v>
      </c>
      <c r="B1" s="4" t="s">
        <v>288</v>
      </c>
      <c r="C1" s="4" t="s">
        <v>289</v>
      </c>
    </row>
    <row r="2" customFormat="false" ht="11.25" hidden="false" customHeight="false" outlineLevel="0" collapsed="false">
      <c r="A2" s="4" t="n">
        <v>4189678</v>
      </c>
      <c r="B2" s="4" t="s">
        <v>290</v>
      </c>
      <c r="C2" s="4" t="s">
        <v>291</v>
      </c>
    </row>
    <row r="3" customFormat="false" ht="11.25" hidden="false" customHeight="false" outlineLevel="0" collapsed="false">
      <c r="A3" s="4" t="n">
        <v>4190415</v>
      </c>
      <c r="B3" s="4" t="s">
        <v>292</v>
      </c>
      <c r="C3" s="4" t="s">
        <v>291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true" hidden="false" outlineLevel="0" max="1" min="1" style="49" width="30.72"/>
    <col collapsed="false" customWidth="true" hidden="false" outlineLevel="0" max="2" min="2" style="49" width="80.71"/>
    <col collapsed="false" customWidth="true" hidden="false" outlineLevel="0" max="3" min="3" style="49" width="30.72"/>
    <col collapsed="false" customWidth="false" hidden="false" outlineLevel="0" max="1024" min="4" style="50" width="9.13"/>
  </cols>
  <sheetData>
    <row r="1" customFormat="false" ht="24" hidden="false" customHeight="true" outlineLevel="0" collapsed="false">
      <c r="A1" s="51" t="s">
        <v>17</v>
      </c>
      <c r="B1" s="51" t="s">
        <v>18</v>
      </c>
      <c r="C1" s="51" t="s">
        <v>19</v>
      </c>
      <c r="D1" s="52"/>
    </row>
    <row r="2" customFormat="false" ht="11.25" hidden="false" customHeight="false" outlineLevel="0" collapsed="false">
      <c r="A2" s="53" t="n">
        <v>43916.7890277778</v>
      </c>
      <c r="B2" s="49" t="s">
        <v>20</v>
      </c>
      <c r="C2" s="49" t="s">
        <v>21</v>
      </c>
    </row>
    <row r="3" customFormat="false" ht="11.25" hidden="false" customHeight="false" outlineLevel="0" collapsed="false">
      <c r="A3" s="53" t="n">
        <v>43916.7890393519</v>
      </c>
      <c r="B3" s="49" t="s">
        <v>22</v>
      </c>
      <c r="C3" s="49" t="s">
        <v>21</v>
      </c>
    </row>
    <row r="4" customFormat="false" ht="78.75" hidden="false" customHeight="false" outlineLevel="0" collapsed="false">
      <c r="A4" s="53" t="n">
        <v>43916.7890393519</v>
      </c>
      <c r="B4" s="49" t="s">
        <v>23</v>
      </c>
      <c r="C4" s="49" t="s">
        <v>21</v>
      </c>
    </row>
    <row r="5" customFormat="false" ht="11.25" hidden="false" customHeight="false" outlineLevel="0" collapsed="false">
      <c r="A5" s="53" t="n">
        <v>43916.7890509259</v>
      </c>
      <c r="B5" s="49" t="s">
        <v>24</v>
      </c>
      <c r="C5" s="49" t="s">
        <v>21</v>
      </c>
    </row>
    <row r="6" customFormat="false" ht="11.25" hidden="false" customHeight="false" outlineLevel="0" collapsed="false">
      <c r="A6" s="53" t="n">
        <v>43916.7890625</v>
      </c>
      <c r="B6" s="49" t="s">
        <v>25</v>
      </c>
      <c r="C6" s="49" t="s">
        <v>21</v>
      </c>
    </row>
    <row r="7" customFormat="false" ht="33.75" hidden="false" customHeight="false" outlineLevel="0" collapsed="false">
      <c r="A7" s="53" t="n">
        <v>43916.7891550926</v>
      </c>
      <c r="B7" s="49" t="s">
        <v>26</v>
      </c>
      <c r="C7" s="49" t="s">
        <v>21</v>
      </c>
    </row>
    <row r="8" customFormat="false" ht="33.75" hidden="false" customHeight="false" outlineLevel="0" collapsed="false">
      <c r="A8" s="53" t="n">
        <v>43916.7891782407</v>
      </c>
      <c r="B8" s="49" t="s">
        <v>27</v>
      </c>
      <c r="C8" s="49" t="s">
        <v>21</v>
      </c>
    </row>
    <row r="9" customFormat="false" ht="11.25" hidden="false" customHeight="false" outlineLevel="0" collapsed="false">
      <c r="A9" s="53" t="n">
        <v>43916.7891782407</v>
      </c>
      <c r="B9" s="49" t="s">
        <v>28</v>
      </c>
      <c r="C9" s="49" t="s">
        <v>21</v>
      </c>
    </row>
    <row r="10" customFormat="false" ht="33.75" hidden="false" customHeight="false" outlineLevel="0" collapsed="false">
      <c r="A10" s="53" t="n">
        <v>43916.789224537</v>
      </c>
      <c r="B10" s="49" t="s">
        <v>29</v>
      </c>
      <c r="C10" s="49" t="s">
        <v>21</v>
      </c>
    </row>
    <row r="11" customFormat="false" ht="22.5" hidden="false" customHeight="false" outlineLevel="0" collapsed="false">
      <c r="A11" s="53" t="n">
        <v>43916.7892708333</v>
      </c>
      <c r="B11" s="49" t="s">
        <v>30</v>
      </c>
      <c r="C11" s="49" t="s">
        <v>21</v>
      </c>
    </row>
    <row r="12" customFormat="false" ht="11.25" hidden="false" customHeight="false" outlineLevel="0" collapsed="false">
      <c r="A12" s="53" t="n">
        <v>43916.7907523148</v>
      </c>
      <c r="B12" s="49" t="s">
        <v>20</v>
      </c>
      <c r="C12" s="49" t="s">
        <v>21</v>
      </c>
    </row>
    <row r="13" customFormat="false" ht="11.25" hidden="false" customHeight="false" outlineLevel="0" collapsed="false">
      <c r="A13" s="53" t="n">
        <v>43916.790775463</v>
      </c>
      <c r="B13" s="49" t="s">
        <v>31</v>
      </c>
      <c r="C13" s="49" t="s">
        <v>21</v>
      </c>
    </row>
    <row r="14" customFormat="false" ht="11.25" hidden="false" customHeight="false" outlineLevel="0" collapsed="false">
      <c r="A14" s="53" t="n">
        <v>43916.7925694444</v>
      </c>
      <c r="B14" s="49" t="s">
        <v>20</v>
      </c>
      <c r="C14" s="49" t="s">
        <v>21</v>
      </c>
    </row>
    <row r="15" customFormat="false" ht="11.25" hidden="false" customHeight="false" outlineLevel="0" collapsed="false">
      <c r="A15" s="53" t="n">
        <v>43916.7925810185</v>
      </c>
      <c r="B15" s="49" t="s">
        <v>31</v>
      </c>
      <c r="C15" s="49" t="s">
        <v>21</v>
      </c>
    </row>
  </sheetData>
  <sheetProtection sheet="true" objects="true" scenarios="true" formatColumns="false" formatRows="false" autoFilter="false"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B3:B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" min="1" style="494" width="9.13"/>
    <col collapsed="false" customWidth="true" hidden="false" outlineLevel="0" max="2" min="2" style="494" width="66"/>
    <col collapsed="false" customWidth="false" hidden="false" outlineLevel="0" max="1024" min="3" style="494" width="9.13"/>
  </cols>
  <sheetData>
    <row r="3" customFormat="false" ht="45" hidden="false" customHeight="false" outlineLevel="0" collapsed="false">
      <c r="B3" s="495" t="s">
        <v>107</v>
      </c>
    </row>
    <row r="4" customFormat="false" ht="11.25" hidden="false" customHeight="false" outlineLevel="0" collapsed="false">
      <c r="B4" s="495" t="s">
        <v>293</v>
      </c>
    </row>
    <row r="5" customFormat="false" ht="11.25" hidden="false" customHeight="false" outlineLevel="0" collapsed="false">
      <c r="B5" s="495" t="s">
        <v>294</v>
      </c>
    </row>
    <row r="6" customFormat="false" ht="11.25" hidden="false" customHeight="false" outlineLevel="0" collapsed="false">
      <c r="B6" s="495" t="s">
        <v>295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" min="1" style="496" width="9.13"/>
    <col collapsed="false" customWidth="false" hidden="false" outlineLevel="0" max="1024" min="2" style="497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E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5" zeroHeight="false" outlineLevelRow="0" outlineLevelCol="0"/>
  <cols>
    <col collapsed="false" customWidth="true" hidden="false" outlineLevel="0" max="1" min="1" style="498" width="38.43"/>
    <col collapsed="false" customWidth="false" hidden="false" outlineLevel="0" max="1024" min="2" style="498" width="9.13"/>
  </cols>
  <sheetData>
    <row r="1" customFormat="false" ht="15" hidden="false" customHeight="false" outlineLevel="0" collapsed="false">
      <c r="A1" s="499" t="s">
        <v>296</v>
      </c>
      <c r="B1" s="499" t="s">
        <v>297</v>
      </c>
      <c r="C1" s="499"/>
      <c r="D1" s="499"/>
      <c r="E1" s="499"/>
    </row>
    <row r="2" customFormat="false" ht="15" hidden="false" customHeight="false" outlineLevel="0" collapsed="false">
      <c r="A2" s="499"/>
      <c r="B2" s="499"/>
      <c r="C2" s="499"/>
      <c r="D2" s="499"/>
      <c r="E2" s="499"/>
    </row>
    <row r="3" customFormat="false" ht="15" hidden="false" customHeight="false" outlineLevel="0" collapsed="false">
      <c r="A3" s="499"/>
      <c r="B3" s="499"/>
      <c r="C3" s="499"/>
      <c r="D3" s="499"/>
      <c r="E3" s="499"/>
    </row>
    <row r="4" customFormat="false" ht="15" hidden="false" customHeight="false" outlineLevel="0" collapsed="false">
      <c r="A4" s="499"/>
      <c r="B4" s="499"/>
      <c r="C4" s="499"/>
      <c r="D4" s="499"/>
      <c r="E4" s="499"/>
    </row>
    <row r="5" customFormat="false" ht="15" hidden="false" customHeight="false" outlineLevel="0" collapsed="false">
      <c r="A5" s="499"/>
      <c r="B5" s="499"/>
      <c r="C5" s="499"/>
      <c r="D5" s="499"/>
      <c r="E5" s="499"/>
    </row>
    <row r="6" customFormat="false" ht="15" hidden="false" customHeight="false" outlineLevel="0" collapsed="false">
      <c r="A6" s="499"/>
      <c r="B6" s="499"/>
      <c r="C6" s="499"/>
      <c r="D6" s="499"/>
      <c r="E6" s="499"/>
    </row>
    <row r="7" customFormat="false" ht="15" hidden="false" customHeight="false" outlineLevel="0" collapsed="false">
      <c r="A7" s="499"/>
      <c r="B7" s="499"/>
      <c r="C7" s="499"/>
      <c r="D7" s="499"/>
      <c r="E7" s="499"/>
    </row>
    <row r="8" customFormat="false" ht="15" hidden="false" customHeight="false" outlineLevel="0" collapsed="false">
      <c r="A8" s="499"/>
      <c r="B8" s="499"/>
      <c r="C8" s="499"/>
      <c r="D8" s="499"/>
      <c r="E8" s="49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" min="1" style="4" width="9.13"/>
    <col collapsed="false" customWidth="true" hidden="false" outlineLevel="0" max="2" min="2" style="4" width="65.28"/>
    <col collapsed="false" customWidth="true" hidden="false" outlineLevel="0" max="3" min="3" style="4" width="41"/>
    <col collapsed="false" customWidth="false" hidden="false" outlineLevel="0" max="1024" min="4" style="4" width="9.13"/>
  </cols>
  <sheetData>
    <row r="1" customFormat="false" ht="11.25" hidden="false" customHeight="false" outlineLevel="0" collapsed="false">
      <c r="A1" s="4" t="s">
        <v>298</v>
      </c>
      <c r="B1" s="4" t="s">
        <v>299</v>
      </c>
    </row>
    <row r="2" customFormat="false" ht="11.25" hidden="false" customHeight="false" outlineLevel="0" collapsed="false">
      <c r="A2" s="4" t="n">
        <v>4189680</v>
      </c>
      <c r="B2" s="4" t="s">
        <v>136</v>
      </c>
    </row>
    <row r="3" customFormat="false" ht="11.25" hidden="false" customHeight="false" outlineLevel="0" collapsed="false">
      <c r="A3" s="4" t="n">
        <v>4189681</v>
      </c>
      <c r="B3" s="4" t="s">
        <v>300</v>
      </c>
    </row>
    <row r="4" customFormat="false" ht="11.25" hidden="false" customHeight="false" outlineLevel="0" collapsed="false">
      <c r="A4" s="4" t="n">
        <v>4189682</v>
      </c>
      <c r="B4" s="4" t="s">
        <v>301</v>
      </c>
    </row>
    <row r="5" customFormat="false" ht="11.25" hidden="false" customHeight="false" outlineLevel="0" collapsed="false">
      <c r="A5" s="4" t="n">
        <v>4189683</v>
      </c>
      <c r="B5" s="4" t="s">
        <v>302</v>
      </c>
    </row>
    <row r="6" customFormat="false" ht="11.25" hidden="false" customHeight="false" outlineLevel="0" collapsed="false">
      <c r="A6" s="4" t="n">
        <v>4189684</v>
      </c>
      <c r="B6" s="4" t="s">
        <v>303</v>
      </c>
    </row>
    <row r="7" customFormat="false" ht="11.25" hidden="false" customHeight="false" outlineLevel="0" collapsed="false">
      <c r="A7" s="4" t="n">
        <v>4189685</v>
      </c>
      <c r="B7" s="4" t="s">
        <v>304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" min="1" style="4" width="9.13"/>
    <col collapsed="false" customWidth="true" hidden="false" outlineLevel="0" max="2" min="2" style="4" width="65.28"/>
    <col collapsed="false" customWidth="true" hidden="false" outlineLevel="0" max="3" min="3" style="4" width="41"/>
    <col collapsed="false" customWidth="false" hidden="false" outlineLevel="0" max="1024" min="4" style="4" width="9.13"/>
  </cols>
  <sheetData>
    <row r="1" customFormat="false" ht="11.25" hidden="false" customHeight="false" outlineLevel="0" collapsed="false">
      <c r="A1" s="4" t="s">
        <v>298</v>
      </c>
      <c r="B1" s="4" t="s">
        <v>305</v>
      </c>
    </row>
    <row r="2" customFormat="false" ht="11.25" hidden="false" customHeight="false" outlineLevel="0" collapsed="false">
      <c r="A2" s="4" t="n">
        <v>4189671</v>
      </c>
      <c r="B2" s="4" t="s">
        <v>137</v>
      </c>
    </row>
    <row r="3" customFormat="false" ht="11.25" hidden="false" customHeight="false" outlineLevel="0" collapsed="false">
      <c r="A3" s="4" t="n">
        <v>4189672</v>
      </c>
      <c r="B3" s="4" t="s">
        <v>306</v>
      </c>
    </row>
    <row r="4" customFormat="false" ht="11.25" hidden="false" customHeight="false" outlineLevel="0" collapsed="false">
      <c r="A4" s="4" t="n">
        <v>4189673</v>
      </c>
      <c r="B4" s="4" t="s">
        <v>307</v>
      </c>
    </row>
    <row r="5" customFormat="false" ht="11.25" hidden="false" customHeight="false" outlineLevel="0" collapsed="false">
      <c r="A5" s="4" t="n">
        <v>4189674</v>
      </c>
      <c r="B5" s="4" t="s">
        <v>308</v>
      </c>
    </row>
    <row r="6" customFormat="false" ht="11.25" hidden="false" customHeight="false" outlineLevel="0" collapsed="false">
      <c r="A6" s="4" t="n">
        <v>4189675</v>
      </c>
      <c r="B6" s="4" t="s">
        <v>309</v>
      </c>
    </row>
    <row r="7" customFormat="false" ht="11.25" hidden="false" customHeight="false" outlineLevel="0" collapsed="false">
      <c r="A7" s="4" t="n">
        <v>4189676</v>
      </c>
      <c r="B7" s="4" t="s">
        <v>310</v>
      </c>
    </row>
    <row r="8" customFormat="false" ht="11.25" hidden="false" customHeight="false" outlineLevel="0" collapsed="false">
      <c r="A8" s="4" t="n">
        <v>4189677</v>
      </c>
      <c r="B8" s="4" t="s">
        <v>311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2.75" zeroHeight="false" outlineLevelRow="0" outlineLevelCol="0"/>
  <cols>
    <col collapsed="false" customWidth="false" hidden="false" outlineLevel="0" max="1024" min="1" style="500" width="9.13"/>
  </cols>
  <sheetData>
    <row r="1" customFormat="false" ht="12.75" hidden="false" customHeight="false" outlineLevel="0" collapsed="false">
      <c r="A1" s="501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16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true" hidden="false" outlineLevel="0" max="1" min="1" style="502" width="36.29"/>
    <col collapsed="false" customWidth="true" hidden="false" outlineLevel="0" max="2" min="2" style="502" width="21.14"/>
    <col collapsed="false" customWidth="false" hidden="false" outlineLevel="0" max="1024" min="3" style="503" width="9.13"/>
  </cols>
  <sheetData>
    <row r="1" customFormat="false" ht="11.25" hidden="false" customHeight="false" outlineLevel="0" collapsed="false">
      <c r="A1" s="504" t="s">
        <v>312</v>
      </c>
      <c r="B1" s="504" t="s">
        <v>313</v>
      </c>
    </row>
    <row r="2" customFormat="false" ht="11.25" hidden="false" customHeight="false" outlineLevel="0" collapsed="false">
      <c r="A2" s="2" t="s">
        <v>314</v>
      </c>
      <c r="B2" s="2" t="s">
        <v>315</v>
      </c>
    </row>
    <row r="3" customFormat="false" ht="11.25" hidden="false" customHeight="false" outlineLevel="0" collapsed="false">
      <c r="A3" s="2" t="s">
        <v>316</v>
      </c>
      <c r="B3" s="2" t="s">
        <v>317</v>
      </c>
    </row>
    <row r="4" customFormat="false" ht="11.25" hidden="false" customHeight="false" outlineLevel="0" collapsed="false">
      <c r="A4" s="2" t="s">
        <v>318</v>
      </c>
      <c r="B4" s="2" t="s">
        <v>319</v>
      </c>
    </row>
    <row r="5" customFormat="false" ht="11.25" hidden="false" customHeight="false" outlineLevel="0" collapsed="false">
      <c r="A5" s="2" t="s">
        <v>320</v>
      </c>
      <c r="B5" s="2" t="s">
        <v>321</v>
      </c>
    </row>
    <row r="6" customFormat="false" ht="11.25" hidden="false" customHeight="false" outlineLevel="0" collapsed="false">
      <c r="A6" s="2" t="s">
        <v>322</v>
      </c>
      <c r="B6" s="2" t="s">
        <v>323</v>
      </c>
    </row>
    <row r="7" customFormat="false" ht="11.25" hidden="false" customHeight="false" outlineLevel="0" collapsed="false">
      <c r="A7" s="2" t="s">
        <v>324</v>
      </c>
      <c r="B7" s="2" t="s">
        <v>325</v>
      </c>
    </row>
    <row r="8" customFormat="false" ht="11.25" hidden="false" customHeight="false" outlineLevel="0" collapsed="false">
      <c r="A8" s="2" t="s">
        <v>326</v>
      </c>
      <c r="B8" s="2" t="s">
        <v>327</v>
      </c>
    </row>
    <row r="9" customFormat="false" ht="11.25" hidden="false" customHeight="false" outlineLevel="0" collapsed="false">
      <c r="A9" s="2" t="s">
        <v>328</v>
      </c>
      <c r="B9" s="2" t="s">
        <v>329</v>
      </c>
    </row>
    <row r="10" customFormat="false" ht="11.25" hidden="false" customHeight="false" outlineLevel="0" collapsed="false">
      <c r="A10" s="2" t="s">
        <v>330</v>
      </c>
      <c r="B10" s="2" t="s">
        <v>331</v>
      </c>
    </row>
    <row r="11" customFormat="false" ht="11.25" hidden="false" customHeight="false" outlineLevel="0" collapsed="false">
      <c r="A11" s="2" t="s">
        <v>332</v>
      </c>
      <c r="B11" s="2" t="s">
        <v>333</v>
      </c>
    </row>
    <row r="12" customFormat="false" ht="11.25" hidden="false" customHeight="false" outlineLevel="0" collapsed="false">
      <c r="A12" s="2" t="s">
        <v>334</v>
      </c>
      <c r="B12" s="2" t="s">
        <v>335</v>
      </c>
    </row>
    <row r="13" customFormat="false" ht="11.25" hidden="false" customHeight="false" outlineLevel="0" collapsed="false">
      <c r="A13" s="2" t="s">
        <v>336</v>
      </c>
      <c r="B13" s="2" t="s">
        <v>337</v>
      </c>
    </row>
    <row r="14" customFormat="false" ht="11.25" hidden="false" customHeight="false" outlineLevel="0" collapsed="false">
      <c r="A14" s="2" t="s">
        <v>338</v>
      </c>
      <c r="B14" s="2" t="s">
        <v>339</v>
      </c>
    </row>
    <row r="15" customFormat="false" ht="11.25" hidden="false" customHeight="false" outlineLevel="0" collapsed="false">
      <c r="A15" s="2" t="s">
        <v>340</v>
      </c>
      <c r="B15" s="2" t="s">
        <v>341</v>
      </c>
    </row>
    <row r="16" customFormat="false" ht="11.25" hidden="false" customHeight="false" outlineLevel="0" collapsed="false">
      <c r="A16" s="2" t="s">
        <v>342</v>
      </c>
      <c r="B16" s="2" t="s">
        <v>343</v>
      </c>
    </row>
    <row r="17" customFormat="false" ht="11.25" hidden="false" customHeight="false" outlineLevel="0" collapsed="false">
      <c r="A17" s="2" t="s">
        <v>344</v>
      </c>
      <c r="B17" s="2" t="s">
        <v>345</v>
      </c>
    </row>
    <row r="18" customFormat="false" ht="11.25" hidden="false" customHeight="false" outlineLevel="0" collapsed="false">
      <c r="A18" s="2" t="s">
        <v>346</v>
      </c>
      <c r="B18" s="2" t="s">
        <v>347</v>
      </c>
    </row>
    <row r="19" customFormat="false" ht="11.25" hidden="false" customHeight="false" outlineLevel="0" collapsed="false">
      <c r="A19" s="2" t="s">
        <v>348</v>
      </c>
      <c r="B19" s="2" t="s">
        <v>349</v>
      </c>
    </row>
    <row r="20" customFormat="false" ht="11.25" hidden="false" customHeight="false" outlineLevel="0" collapsed="false">
      <c r="A20" s="2" t="s">
        <v>350</v>
      </c>
      <c r="B20" s="2" t="s">
        <v>351</v>
      </c>
    </row>
    <row r="21" customFormat="false" ht="11.25" hidden="false" customHeight="false" outlineLevel="0" collapsed="false">
      <c r="A21" s="2" t="s">
        <v>352</v>
      </c>
      <c r="B21" s="2" t="s">
        <v>353</v>
      </c>
    </row>
    <row r="22" customFormat="false" ht="11.25" hidden="false" customHeight="false" outlineLevel="0" collapsed="false">
      <c r="A22" s="2" t="s">
        <v>354</v>
      </c>
      <c r="B22" s="2" t="s">
        <v>355</v>
      </c>
    </row>
    <row r="23" customFormat="false" ht="11.25" hidden="false" customHeight="false" outlineLevel="0" collapsed="false">
      <c r="A23" s="2" t="s">
        <v>356</v>
      </c>
      <c r="B23" s="2" t="s">
        <v>357</v>
      </c>
    </row>
    <row r="24" customFormat="false" ht="11.25" hidden="false" customHeight="false" outlineLevel="0" collapsed="false">
      <c r="A24" s="2" t="s">
        <v>358</v>
      </c>
      <c r="B24" s="2" t="s">
        <v>359</v>
      </c>
    </row>
    <row r="25" customFormat="false" ht="11.25" hidden="false" customHeight="false" outlineLevel="0" collapsed="false">
      <c r="A25" s="2" t="s">
        <v>360</v>
      </c>
      <c r="B25" s="2" t="s">
        <v>361</v>
      </c>
    </row>
    <row r="26" customFormat="false" ht="11.25" hidden="false" customHeight="false" outlineLevel="0" collapsed="false">
      <c r="A26" s="2"/>
      <c r="B26" s="2" t="s">
        <v>362</v>
      </c>
    </row>
    <row r="27" customFormat="false" ht="11.25" hidden="false" customHeight="false" outlineLevel="0" collapsed="false">
      <c r="A27" s="2"/>
      <c r="B27" s="2" t="s">
        <v>363</v>
      </c>
    </row>
    <row r="28" customFormat="false" ht="11.25" hidden="false" customHeight="false" outlineLevel="0" collapsed="false">
      <c r="A28" s="2"/>
      <c r="B28" s="2" t="s">
        <v>364</v>
      </c>
    </row>
    <row r="29" customFormat="false" ht="11.25" hidden="false" customHeight="false" outlineLevel="0" collapsed="false">
      <c r="A29" s="2"/>
      <c r="B29" s="2" t="s">
        <v>365</v>
      </c>
    </row>
    <row r="30" customFormat="false" ht="11.25" hidden="false" customHeight="false" outlineLevel="0" collapsed="false">
      <c r="A30" s="2"/>
      <c r="B30" s="2" t="s">
        <v>366</v>
      </c>
    </row>
    <row r="31" customFormat="false" ht="11.25" hidden="false" customHeight="false" outlineLevel="0" collapsed="false">
      <c r="A31" s="2"/>
      <c r="B31" s="2" t="s">
        <v>367</v>
      </c>
    </row>
    <row r="32" customFormat="false" ht="11.25" hidden="false" customHeight="false" outlineLevel="0" collapsed="false">
      <c r="A32" s="2"/>
      <c r="B32" s="2" t="s">
        <v>368</v>
      </c>
    </row>
    <row r="33" customFormat="false" ht="11.25" hidden="false" customHeight="false" outlineLevel="0" collapsed="false">
      <c r="A33" s="2"/>
      <c r="B33" s="2" t="s">
        <v>369</v>
      </c>
    </row>
    <row r="34" customFormat="false" ht="11.25" hidden="false" customHeight="false" outlineLevel="0" collapsed="false">
      <c r="A34" s="2"/>
      <c r="B34" s="2" t="s">
        <v>370</v>
      </c>
    </row>
    <row r="35" customFormat="false" ht="11.25" hidden="false" customHeight="false" outlineLevel="0" collapsed="false">
      <c r="A35" s="2"/>
      <c r="B35" s="2" t="s">
        <v>371</v>
      </c>
    </row>
    <row r="36" customFormat="false" ht="11.25" hidden="false" customHeight="false" outlineLevel="0" collapsed="false">
      <c r="A36" s="2"/>
      <c r="B36" s="2" t="s">
        <v>372</v>
      </c>
    </row>
    <row r="37" customFormat="false" ht="11.25" hidden="false" customHeight="false" outlineLevel="0" collapsed="false">
      <c r="A37" s="2"/>
      <c r="B37" s="2" t="s">
        <v>373</v>
      </c>
    </row>
    <row r="38" customFormat="false" ht="11.25" hidden="false" customHeight="false" outlineLevel="0" collapsed="false">
      <c r="A38" s="2"/>
      <c r="B38" s="2" t="s">
        <v>374</v>
      </c>
    </row>
    <row r="39" customFormat="false" ht="11.25" hidden="false" customHeight="false" outlineLevel="0" collapsed="false">
      <c r="A39" s="2"/>
      <c r="B39" s="2" t="s">
        <v>375</v>
      </c>
    </row>
    <row r="40" customFormat="false" ht="11.25" hidden="false" customHeight="false" outlineLevel="0" collapsed="false">
      <c r="A40" s="2"/>
      <c r="B40" s="2" t="s">
        <v>376</v>
      </c>
    </row>
    <row r="41" customFormat="false" ht="11.25" hidden="false" customHeight="false" outlineLevel="0" collapsed="false">
      <c r="A41" s="2"/>
      <c r="B41" s="2" t="s">
        <v>377</v>
      </c>
    </row>
    <row r="42" customFormat="false" ht="11.25" hidden="false" customHeight="false" outlineLevel="0" collapsed="false">
      <c r="A42" s="2"/>
      <c r="B42" s="2" t="s">
        <v>378</v>
      </c>
    </row>
    <row r="43" customFormat="false" ht="11.25" hidden="false" customHeight="false" outlineLevel="0" collapsed="false">
      <c r="A43" s="2"/>
      <c r="B43" s="2"/>
    </row>
    <row r="44" customFormat="false" ht="11.25" hidden="false" customHeight="false" outlineLevel="0" collapsed="false">
      <c r="A44" s="2"/>
      <c r="B44" s="2"/>
    </row>
    <row r="45" customFormat="false" ht="11.25" hidden="false" customHeight="false" outlineLevel="0" collapsed="false">
      <c r="A45" s="2"/>
      <c r="B45" s="2"/>
    </row>
    <row r="46" customFormat="false" ht="11.25" hidden="false" customHeight="false" outlineLevel="0" collapsed="false">
      <c r="A46" s="2"/>
      <c r="B46" s="2"/>
    </row>
    <row r="47" customFormat="false" ht="11.25" hidden="false" customHeight="false" outlineLevel="0" collapsed="false">
      <c r="A47" s="2"/>
      <c r="B47" s="2"/>
    </row>
    <row r="48" customFormat="false" ht="11.25" hidden="false" customHeight="false" outlineLevel="0" collapsed="false">
      <c r="A48" s="2"/>
      <c r="B48" s="2"/>
    </row>
    <row r="49" customFormat="false" ht="11.25" hidden="false" customHeight="false" outlineLevel="0" collapsed="false">
      <c r="A49" s="2"/>
      <c r="B49" s="2"/>
    </row>
    <row r="50" customFormat="false" ht="11.25" hidden="false" customHeight="false" outlineLevel="0" collapsed="false">
      <c r="A50" s="2"/>
      <c r="B50" s="2"/>
    </row>
    <row r="51" customFormat="false" ht="11.25" hidden="false" customHeight="false" outlineLevel="0" collapsed="false">
      <c r="A51" s="2"/>
      <c r="B51" s="2"/>
    </row>
    <row r="52" customFormat="false" ht="11.25" hidden="false" customHeight="false" outlineLevel="0" collapsed="false">
      <c r="A52" s="2"/>
      <c r="B52" s="2"/>
    </row>
    <row r="53" customFormat="false" ht="11.25" hidden="false" customHeight="false" outlineLevel="0" collapsed="false">
      <c r="A53" s="2"/>
      <c r="B53" s="2"/>
    </row>
    <row r="54" customFormat="false" ht="11.25" hidden="false" customHeight="false" outlineLevel="0" collapsed="false">
      <c r="A54" s="2"/>
      <c r="B54" s="2"/>
    </row>
    <row r="55" customFormat="false" ht="11.25" hidden="false" customHeight="false" outlineLevel="0" collapsed="false">
      <c r="A55" s="2"/>
      <c r="B55" s="2"/>
    </row>
    <row r="56" customFormat="false" ht="11.25" hidden="false" customHeight="false" outlineLevel="0" collapsed="false">
      <c r="A56" s="2"/>
      <c r="B56" s="2"/>
    </row>
    <row r="57" customFormat="false" ht="11.25" hidden="false" customHeight="false" outlineLevel="0" collapsed="false">
      <c r="A57" s="2"/>
      <c r="B57" s="2"/>
    </row>
    <row r="58" customFormat="false" ht="11.25" hidden="false" customHeight="false" outlineLevel="0" collapsed="false">
      <c r="A58" s="2"/>
      <c r="B58" s="2"/>
    </row>
    <row r="59" customFormat="false" ht="11.25" hidden="false" customHeight="false" outlineLevel="0" collapsed="false">
      <c r="A59" s="2"/>
      <c r="B59" s="2"/>
    </row>
    <row r="60" customFormat="false" ht="11.25" hidden="false" customHeight="false" outlineLevel="0" collapsed="false">
      <c r="A60" s="2"/>
      <c r="B60" s="2"/>
    </row>
    <row r="61" customFormat="false" ht="11.25" hidden="false" customHeight="false" outlineLevel="0" collapsed="false">
      <c r="A61" s="2"/>
      <c r="B61" s="2"/>
    </row>
    <row r="62" customFormat="false" ht="11.25" hidden="false" customHeight="false" outlineLevel="0" collapsed="false">
      <c r="A62" s="2"/>
      <c r="B62" s="2"/>
    </row>
    <row r="63" customFormat="false" ht="11.25" hidden="false" customHeight="false" outlineLevel="0" collapsed="false">
      <c r="A63" s="2"/>
      <c r="B63" s="2"/>
    </row>
    <row r="64" customFormat="false" ht="11.25" hidden="false" customHeight="false" outlineLevel="0" collapsed="false">
      <c r="A64" s="2"/>
      <c r="B64" s="2"/>
    </row>
    <row r="65" customFormat="false" ht="11.25" hidden="false" customHeight="false" outlineLevel="0" collapsed="false">
      <c r="A65" s="2"/>
      <c r="B65" s="2"/>
    </row>
    <row r="66" customFormat="false" ht="11.25" hidden="false" customHeight="false" outlineLevel="0" collapsed="false">
      <c r="A66" s="2"/>
      <c r="B66" s="2"/>
    </row>
    <row r="67" customFormat="false" ht="11.25" hidden="false" customHeight="false" outlineLevel="0" collapsed="false">
      <c r="A67" s="2"/>
      <c r="B67" s="2"/>
    </row>
    <row r="68" customFormat="false" ht="11.25" hidden="false" customHeight="false" outlineLevel="0" collapsed="false">
      <c r="A68" s="2"/>
      <c r="B68" s="2"/>
    </row>
    <row r="69" customFormat="false" ht="11.25" hidden="false" customHeight="false" outlineLevel="0" collapsed="false">
      <c r="A69" s="2"/>
      <c r="B69" s="2"/>
    </row>
    <row r="70" customFormat="false" ht="11.25" hidden="false" customHeight="false" outlineLevel="0" collapsed="false">
      <c r="A70" s="2"/>
      <c r="B70" s="2"/>
    </row>
    <row r="71" customFormat="false" ht="11.25" hidden="false" customHeight="false" outlineLevel="0" collapsed="false">
      <c r="A71" s="2"/>
      <c r="B71" s="2"/>
    </row>
    <row r="72" customFormat="false" ht="11.25" hidden="false" customHeight="false" outlineLevel="0" collapsed="false">
      <c r="A72" s="2"/>
      <c r="B72" s="2"/>
    </row>
    <row r="73" customFormat="false" ht="11.25" hidden="false" customHeight="false" outlineLevel="0" collapsed="false">
      <c r="A73" s="2"/>
      <c r="B73" s="2"/>
    </row>
    <row r="74" customFormat="false" ht="11.25" hidden="false" customHeight="false" outlineLevel="0" collapsed="false">
      <c r="A74" s="2"/>
      <c r="B74" s="2"/>
    </row>
    <row r="75" customFormat="false" ht="11.25" hidden="false" customHeight="false" outlineLevel="0" collapsed="false">
      <c r="A75" s="2"/>
      <c r="B75" s="2"/>
    </row>
    <row r="76" customFormat="false" ht="11.25" hidden="false" customHeight="false" outlineLevel="0" collapsed="false">
      <c r="A76" s="2"/>
      <c r="B76" s="2"/>
    </row>
    <row r="77" customFormat="false" ht="11.25" hidden="false" customHeight="false" outlineLevel="0" collapsed="false">
      <c r="A77" s="2"/>
      <c r="B77" s="2"/>
    </row>
    <row r="78" customFormat="false" ht="11.25" hidden="false" customHeight="false" outlineLevel="0" collapsed="false">
      <c r="A78" s="2"/>
      <c r="B78" s="2"/>
    </row>
    <row r="79" customFormat="false" ht="11.25" hidden="false" customHeight="false" outlineLevel="0" collapsed="false">
      <c r="A79" s="2"/>
      <c r="B79" s="2"/>
    </row>
    <row r="80" customFormat="false" ht="11.25" hidden="false" customHeight="false" outlineLevel="0" collapsed="false">
      <c r="A80" s="2"/>
      <c r="B80" s="2"/>
    </row>
    <row r="81" customFormat="false" ht="11.25" hidden="false" customHeight="false" outlineLevel="0" collapsed="false">
      <c r="A81" s="2"/>
      <c r="B81" s="2"/>
    </row>
    <row r="82" customFormat="false" ht="11.25" hidden="false" customHeight="false" outlineLevel="0" collapsed="false">
      <c r="A82" s="2"/>
      <c r="B82" s="2"/>
    </row>
    <row r="83" customFormat="false" ht="11.25" hidden="false" customHeight="false" outlineLevel="0" collapsed="false">
      <c r="A83" s="2"/>
      <c r="B83" s="2"/>
    </row>
    <row r="84" customFormat="false" ht="11.25" hidden="false" customHeight="false" outlineLevel="0" collapsed="false">
      <c r="A84" s="2"/>
      <c r="B84" s="2"/>
    </row>
    <row r="85" customFormat="false" ht="11.25" hidden="false" customHeight="false" outlineLevel="0" collapsed="false">
      <c r="A85" s="2"/>
      <c r="B85" s="2"/>
    </row>
    <row r="86" customFormat="false" ht="11.25" hidden="false" customHeight="false" outlineLevel="0" collapsed="false">
      <c r="A86" s="2"/>
      <c r="B86" s="2"/>
    </row>
    <row r="87" customFormat="false" ht="11.25" hidden="false" customHeight="false" outlineLevel="0" collapsed="false">
      <c r="A87" s="2"/>
      <c r="B87" s="2"/>
    </row>
    <row r="88" customFormat="false" ht="11.25" hidden="false" customHeight="false" outlineLevel="0" collapsed="false">
      <c r="A88" s="2"/>
      <c r="B88" s="2"/>
    </row>
    <row r="89" customFormat="false" ht="11.25" hidden="false" customHeight="false" outlineLevel="0" collapsed="false">
      <c r="A89" s="2"/>
      <c r="B89" s="2"/>
    </row>
    <row r="90" customFormat="false" ht="11.25" hidden="false" customHeight="false" outlineLevel="0" collapsed="false">
      <c r="A90" s="2"/>
      <c r="B90" s="2"/>
    </row>
    <row r="91" customFormat="false" ht="11.25" hidden="false" customHeight="false" outlineLevel="0" collapsed="false">
      <c r="A91" s="2"/>
      <c r="B91" s="2"/>
    </row>
    <row r="92" customFormat="false" ht="11.25" hidden="false" customHeight="false" outlineLevel="0" collapsed="false">
      <c r="A92" s="2"/>
      <c r="B92" s="2"/>
    </row>
    <row r="93" customFormat="false" ht="11.25" hidden="false" customHeight="false" outlineLevel="0" collapsed="false">
      <c r="A93" s="2"/>
      <c r="B93" s="2"/>
    </row>
    <row r="94" customFormat="false" ht="11.25" hidden="false" customHeight="false" outlineLevel="0" collapsed="false">
      <c r="A94" s="2"/>
      <c r="B94" s="2"/>
    </row>
    <row r="95" customFormat="false" ht="11.25" hidden="false" customHeight="false" outlineLevel="0" collapsed="false">
      <c r="A95" s="2"/>
      <c r="B95" s="2"/>
    </row>
    <row r="96" customFormat="false" ht="11.25" hidden="false" customHeight="false" outlineLevel="0" collapsed="false">
      <c r="A96" s="2"/>
      <c r="B96" s="2"/>
    </row>
    <row r="97" customFormat="false" ht="11.25" hidden="false" customHeight="false" outlineLevel="0" collapsed="false">
      <c r="A97" s="2"/>
      <c r="B97" s="2"/>
    </row>
    <row r="98" customFormat="false" ht="11.25" hidden="false" customHeight="false" outlineLevel="0" collapsed="false">
      <c r="A98" s="2"/>
      <c r="B98" s="2"/>
    </row>
    <row r="99" customFormat="false" ht="11.25" hidden="false" customHeight="false" outlineLevel="0" collapsed="false">
      <c r="A99" s="2"/>
      <c r="B99" s="2"/>
    </row>
    <row r="100" customFormat="false" ht="11.25" hidden="false" customHeight="false" outlineLevel="0" collapsed="false">
      <c r="A100" s="2"/>
      <c r="B100" s="2"/>
    </row>
    <row r="101" customFormat="false" ht="11.25" hidden="false" customHeight="false" outlineLevel="0" collapsed="false">
      <c r="A101" s="2"/>
      <c r="B101" s="2"/>
    </row>
    <row r="102" customFormat="false" ht="11.25" hidden="false" customHeight="false" outlineLevel="0" collapsed="false">
      <c r="A102" s="2"/>
      <c r="B102" s="2"/>
    </row>
    <row r="103" customFormat="false" ht="11.25" hidden="false" customHeight="false" outlineLevel="0" collapsed="false">
      <c r="A103" s="2"/>
      <c r="B103" s="2"/>
    </row>
    <row r="104" customFormat="false" ht="11.25" hidden="false" customHeight="false" outlineLevel="0" collapsed="false">
      <c r="A104" s="2"/>
      <c r="B104" s="2"/>
    </row>
    <row r="105" customFormat="false" ht="11.25" hidden="false" customHeight="false" outlineLevel="0" collapsed="false">
      <c r="A105" s="2"/>
      <c r="B105" s="2"/>
    </row>
    <row r="106" customFormat="false" ht="11.25" hidden="false" customHeight="false" outlineLevel="0" collapsed="false">
      <c r="A106" s="2"/>
      <c r="B106" s="2"/>
    </row>
    <row r="107" customFormat="false" ht="11.25" hidden="false" customHeight="false" outlineLevel="0" collapsed="false">
      <c r="A107" s="2"/>
      <c r="B107" s="2"/>
    </row>
    <row r="108" customFormat="false" ht="11.25" hidden="false" customHeight="false" outlineLevel="0" collapsed="false">
      <c r="A108" s="2"/>
      <c r="B108" s="2"/>
    </row>
    <row r="109" customFormat="false" ht="11.25" hidden="false" customHeight="false" outlineLevel="0" collapsed="false">
      <c r="A109" s="2"/>
      <c r="B109" s="2"/>
    </row>
    <row r="110" customFormat="false" ht="11.25" hidden="false" customHeight="false" outlineLevel="0" collapsed="false">
      <c r="A110" s="2"/>
      <c r="B110" s="2"/>
    </row>
    <row r="111" customFormat="false" ht="11.25" hidden="false" customHeight="false" outlineLevel="0" collapsed="false">
      <c r="A111" s="2"/>
      <c r="B111" s="2"/>
    </row>
    <row r="112" customFormat="false" ht="11.25" hidden="false" customHeight="false" outlineLevel="0" collapsed="false">
      <c r="A112" s="2"/>
      <c r="B112" s="2"/>
    </row>
    <row r="113" customFormat="false" ht="11.25" hidden="false" customHeight="false" outlineLevel="0" collapsed="false">
      <c r="A113" s="2"/>
      <c r="B113" s="2"/>
    </row>
    <row r="114" customFormat="false" ht="11.25" hidden="false" customHeight="false" outlineLevel="0" collapsed="false">
      <c r="A114" s="2"/>
      <c r="B114" s="2"/>
    </row>
    <row r="115" customFormat="false" ht="11.25" hidden="false" customHeight="false" outlineLevel="0" collapsed="false">
      <c r="A115" s="2"/>
      <c r="B115" s="2"/>
    </row>
    <row r="116" customFormat="false" ht="11.25" hidden="false" customHeight="false" outlineLevel="0" collapsed="false">
      <c r="A116" s="2"/>
      <c r="B116" s="2"/>
    </row>
    <row r="117" customFormat="false" ht="11.25" hidden="false" customHeight="false" outlineLevel="0" collapsed="false">
      <c r="A117" s="2"/>
      <c r="B117" s="2"/>
    </row>
    <row r="118" customFormat="false" ht="11.25" hidden="false" customHeight="false" outlineLevel="0" collapsed="false">
      <c r="A118" s="2"/>
      <c r="B118" s="2"/>
    </row>
    <row r="119" customFormat="false" ht="11.25" hidden="false" customHeight="false" outlineLevel="0" collapsed="false">
      <c r="A119" s="2"/>
      <c r="B119" s="2"/>
    </row>
    <row r="120" customFormat="false" ht="11.25" hidden="false" customHeight="false" outlineLevel="0" collapsed="false">
      <c r="A120" s="2"/>
      <c r="B120" s="2"/>
    </row>
    <row r="121" customFormat="false" ht="11.25" hidden="false" customHeight="false" outlineLevel="0" collapsed="false">
      <c r="A121" s="2"/>
      <c r="B121" s="2"/>
    </row>
    <row r="122" customFormat="false" ht="11.25" hidden="false" customHeight="false" outlineLevel="0" collapsed="false">
      <c r="A122" s="2"/>
      <c r="B122" s="2"/>
    </row>
    <row r="123" customFormat="false" ht="11.25" hidden="false" customHeight="false" outlineLevel="0" collapsed="false">
      <c r="A123" s="2"/>
      <c r="B123" s="2"/>
    </row>
    <row r="124" customFormat="false" ht="11.25" hidden="false" customHeight="false" outlineLevel="0" collapsed="false">
      <c r="A124" s="2"/>
      <c r="B124" s="2"/>
    </row>
    <row r="125" customFormat="false" ht="11.25" hidden="false" customHeight="false" outlineLevel="0" collapsed="false">
      <c r="A125" s="2"/>
      <c r="B125" s="2"/>
    </row>
    <row r="126" customFormat="false" ht="11.25" hidden="false" customHeight="false" outlineLevel="0" collapsed="false">
      <c r="A126" s="2"/>
      <c r="B126" s="2"/>
    </row>
    <row r="127" customFormat="false" ht="11.25" hidden="false" customHeight="false" outlineLevel="0" collapsed="false">
      <c r="A127" s="2"/>
      <c r="B127" s="2"/>
    </row>
    <row r="128" customFormat="false" ht="11.25" hidden="false" customHeight="false" outlineLevel="0" collapsed="false">
      <c r="A128" s="2"/>
      <c r="B128" s="2"/>
    </row>
    <row r="129" customFormat="false" ht="11.25" hidden="false" customHeight="false" outlineLevel="0" collapsed="false">
      <c r="A129" s="2"/>
      <c r="B129" s="2"/>
    </row>
    <row r="130" customFormat="false" ht="11.25" hidden="false" customHeight="false" outlineLevel="0" collapsed="false">
      <c r="A130" s="2"/>
      <c r="B130" s="2"/>
    </row>
    <row r="131" customFormat="false" ht="11.25" hidden="false" customHeight="false" outlineLevel="0" collapsed="false">
      <c r="A131" s="2"/>
      <c r="B131" s="2"/>
    </row>
    <row r="132" customFormat="false" ht="11.25" hidden="false" customHeight="false" outlineLevel="0" collapsed="false">
      <c r="A132" s="2"/>
      <c r="B132" s="2"/>
    </row>
    <row r="133" customFormat="false" ht="11.25" hidden="false" customHeight="false" outlineLevel="0" collapsed="false">
      <c r="A133" s="2"/>
      <c r="B133" s="2"/>
    </row>
    <row r="134" customFormat="false" ht="11.25" hidden="false" customHeight="false" outlineLevel="0" collapsed="false">
      <c r="A134" s="2"/>
      <c r="B134" s="2"/>
    </row>
    <row r="135" customFormat="false" ht="11.25" hidden="false" customHeight="false" outlineLevel="0" collapsed="false">
      <c r="A135" s="2"/>
      <c r="B135" s="2"/>
    </row>
    <row r="136" customFormat="false" ht="11.25" hidden="false" customHeight="false" outlineLevel="0" collapsed="false">
      <c r="A136" s="2"/>
      <c r="B136" s="2"/>
    </row>
    <row r="137" customFormat="false" ht="11.25" hidden="false" customHeight="false" outlineLevel="0" collapsed="false">
      <c r="A137" s="2"/>
      <c r="B137" s="2"/>
    </row>
    <row r="138" customFormat="false" ht="11.25" hidden="false" customHeight="false" outlineLevel="0" collapsed="false">
      <c r="A138" s="2"/>
      <c r="B138" s="2"/>
    </row>
    <row r="139" customFormat="false" ht="11.25" hidden="false" customHeight="false" outlineLevel="0" collapsed="false">
      <c r="A139" s="2"/>
      <c r="B139" s="2"/>
    </row>
    <row r="140" customFormat="false" ht="11.25" hidden="false" customHeight="false" outlineLevel="0" collapsed="false">
      <c r="A140" s="2"/>
      <c r="B140" s="2"/>
    </row>
    <row r="141" customFormat="false" ht="11.25" hidden="false" customHeight="false" outlineLevel="0" collapsed="false">
      <c r="A141" s="2"/>
      <c r="B141" s="2"/>
    </row>
    <row r="142" customFormat="false" ht="11.25" hidden="false" customHeight="false" outlineLevel="0" collapsed="false">
      <c r="A142" s="2"/>
      <c r="B142" s="2"/>
    </row>
    <row r="143" customFormat="false" ht="11.25" hidden="false" customHeight="false" outlineLevel="0" collapsed="false">
      <c r="A143" s="2"/>
      <c r="B143" s="2"/>
    </row>
    <row r="144" customFormat="false" ht="11.25" hidden="false" customHeight="false" outlineLevel="0" collapsed="false">
      <c r="A144" s="2"/>
      <c r="B144" s="2"/>
    </row>
    <row r="145" customFormat="false" ht="11.25" hidden="false" customHeight="false" outlineLevel="0" collapsed="false">
      <c r="A145" s="2"/>
      <c r="B145" s="2"/>
    </row>
    <row r="146" customFormat="false" ht="11.25" hidden="false" customHeight="false" outlineLevel="0" collapsed="false">
      <c r="A146" s="2"/>
      <c r="B146" s="2"/>
    </row>
    <row r="147" customFormat="false" ht="11.25" hidden="false" customHeight="false" outlineLevel="0" collapsed="false">
      <c r="A147" s="2"/>
      <c r="B147" s="2"/>
    </row>
    <row r="148" customFormat="false" ht="11.25" hidden="false" customHeight="false" outlineLevel="0" collapsed="false">
      <c r="A148" s="2"/>
      <c r="B148" s="2"/>
    </row>
    <row r="149" customFormat="false" ht="11.25" hidden="false" customHeight="false" outlineLevel="0" collapsed="false">
      <c r="A149" s="2"/>
      <c r="B149" s="2"/>
    </row>
    <row r="150" customFormat="false" ht="11.25" hidden="false" customHeight="false" outlineLevel="0" collapsed="false">
      <c r="A150" s="2"/>
      <c r="B150" s="2"/>
    </row>
    <row r="151" customFormat="false" ht="11.25" hidden="false" customHeight="false" outlineLevel="0" collapsed="false">
      <c r="A151" s="2"/>
      <c r="B151" s="2"/>
    </row>
    <row r="152" customFormat="false" ht="11.25" hidden="false" customHeight="false" outlineLevel="0" collapsed="false">
      <c r="A152" s="2"/>
      <c r="B152" s="2"/>
    </row>
    <row r="153" customFormat="false" ht="11.25" hidden="false" customHeight="false" outlineLevel="0" collapsed="false">
      <c r="A153" s="2"/>
      <c r="B153" s="2"/>
    </row>
    <row r="154" customFormat="false" ht="11.25" hidden="false" customHeight="false" outlineLevel="0" collapsed="false">
      <c r="A154" s="2"/>
      <c r="B154" s="2"/>
    </row>
    <row r="155" customFormat="false" ht="11.25" hidden="false" customHeight="false" outlineLevel="0" collapsed="false">
      <c r="A155" s="2"/>
      <c r="B155" s="2"/>
    </row>
    <row r="156" customFormat="false" ht="11.25" hidden="false" customHeight="false" outlineLevel="0" collapsed="false">
      <c r="A156" s="2"/>
      <c r="B156" s="2"/>
    </row>
    <row r="157" customFormat="false" ht="11.25" hidden="false" customHeight="false" outlineLevel="0" collapsed="false">
      <c r="A157" s="2"/>
      <c r="B157" s="2"/>
    </row>
    <row r="158" customFormat="false" ht="11.25" hidden="false" customHeight="false" outlineLevel="0" collapsed="false">
      <c r="A158" s="2"/>
      <c r="B158" s="2"/>
    </row>
    <row r="159" customFormat="false" ht="11.25" hidden="false" customHeight="false" outlineLevel="0" collapsed="false">
      <c r="A159" s="2"/>
      <c r="B159" s="2"/>
    </row>
    <row r="160" customFormat="false" ht="11.25" hidden="false" customHeight="false" outlineLevel="0" collapsed="false">
      <c r="A160" s="2"/>
      <c r="B160" s="2"/>
    </row>
    <row r="161" customFormat="false" ht="11.25" hidden="false" customHeight="false" outlineLevel="0" collapsed="false">
      <c r="A161" s="2"/>
      <c r="B161" s="2"/>
    </row>
    <row r="162" customFormat="false" ht="11.25" hidden="false" customHeight="false" outlineLevel="0" collapsed="false">
      <c r="A162" s="2"/>
      <c r="B162" s="2"/>
    </row>
    <row r="163" customFormat="false" ht="11.25" hidden="false" customHeight="false" outlineLevel="0" collapsed="false">
      <c r="A163" s="2"/>
      <c r="B163" s="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50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2"/>
  <sheetViews>
    <sheetView showFormulas="false" showGridLines="fals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F41" activeCellId="0" sqref="F41"/>
    </sheetView>
  </sheetViews>
  <sheetFormatPr defaultColWidth="9.1328125" defaultRowHeight="11.25" zeroHeight="false" outlineLevelRow="0" outlineLevelCol="0"/>
  <cols>
    <col collapsed="false" customWidth="true" hidden="true" outlineLevel="0" max="1" min="1" style="54" width="10.72"/>
    <col collapsed="false" customWidth="true" hidden="true" outlineLevel="0" max="2" min="2" style="55" width="10.72"/>
    <col collapsed="false" customWidth="true" hidden="true" outlineLevel="0" max="3" min="3" style="56" width="3.71"/>
    <col collapsed="false" customWidth="true" hidden="false" outlineLevel="0" max="4" min="4" style="57" width="1.71"/>
    <col collapsed="false" customWidth="true" hidden="false" outlineLevel="0" max="5" min="5" style="57" width="55.29"/>
    <col collapsed="false" customWidth="true" hidden="false" outlineLevel="0" max="6" min="6" style="57" width="50.72"/>
    <col collapsed="false" customWidth="true" hidden="false" outlineLevel="0" max="7" min="7" style="58" width="3.71"/>
    <col collapsed="false" customWidth="false" hidden="false" outlineLevel="0" max="8" min="8" style="57" width="9.13"/>
    <col collapsed="false" customWidth="false" hidden="false" outlineLevel="0" max="9" min="9" style="59" width="9.13"/>
    <col collapsed="false" customWidth="true" hidden="false" outlineLevel="0" max="10" min="10" style="57" width="30"/>
    <col collapsed="false" customWidth="false" hidden="false" outlineLevel="0" max="1024" min="11" style="57" width="9.13"/>
  </cols>
  <sheetData>
    <row r="1" s="62" customFormat="true" ht="3" hidden="false" customHeight="true" outlineLevel="0" collapsed="false">
      <c r="A1" s="60"/>
      <c r="B1" s="61"/>
      <c r="F1" s="62" t="n">
        <v>28878204</v>
      </c>
      <c r="G1" s="63"/>
      <c r="I1" s="63"/>
    </row>
    <row r="2" s="65" customFormat="true" ht="14.25" hidden="false" customHeight="false" outlineLevel="0" collapsed="false">
      <c r="A2" s="64"/>
      <c r="B2" s="55"/>
      <c r="E2" s="66" t="e">
        <f aca="false">"Код шаблона: " &amp;GetCode()</f>
        <v>#VALUE!</v>
      </c>
      <c r="F2" s="67"/>
      <c r="G2" s="68"/>
      <c r="H2" s="68"/>
      <c r="I2" s="68"/>
      <c r="J2" s="68"/>
      <c r="K2" s="68"/>
      <c r="L2" s="68"/>
    </row>
    <row r="3" customFormat="false" ht="14.25" hidden="false" customHeight="false" outlineLevel="0" collapsed="false">
      <c r="E3" s="69" t="e">
        <f aca="false">"Версия " &amp;GetVersion()</f>
        <v>#VALUE!</v>
      </c>
      <c r="F3" s="67"/>
      <c r="G3" s="2"/>
      <c r="H3" s="2"/>
      <c r="I3" s="2"/>
      <c r="J3" s="2"/>
      <c r="K3" s="2"/>
      <c r="L3" s="7"/>
    </row>
    <row r="4" s="77" customFormat="true" ht="6" hidden="false" customHeight="false" outlineLevel="0" collapsed="false">
      <c r="A4" s="70"/>
      <c r="B4" s="71"/>
      <c r="C4" s="72"/>
      <c r="D4" s="73"/>
      <c r="E4" s="74"/>
      <c r="F4" s="75"/>
      <c r="G4" s="76"/>
      <c r="I4" s="78"/>
    </row>
    <row r="5" customFormat="false" ht="22.5" hidden="false" customHeight="true" outlineLevel="0" collapsed="false">
      <c r="D5" s="79"/>
      <c r="E5" s="80" t="s">
        <v>1</v>
      </c>
      <c r="F5" s="80"/>
      <c r="G5" s="81"/>
      <c r="J5" s="82"/>
    </row>
    <row r="6" s="77" customFormat="true" ht="6" hidden="false" customHeight="false" outlineLevel="0" collapsed="false">
      <c r="A6" s="70"/>
      <c r="B6" s="71"/>
      <c r="C6" s="72"/>
      <c r="D6" s="73"/>
      <c r="E6" s="83"/>
      <c r="F6" s="84"/>
      <c r="G6" s="85"/>
      <c r="I6" s="78"/>
    </row>
    <row r="7" customFormat="false" ht="27" hidden="false" customHeight="false" outlineLevel="0" collapsed="false">
      <c r="D7" s="79"/>
      <c r="E7" s="86" t="s">
        <v>32</v>
      </c>
      <c r="F7" s="87" t="s">
        <v>33</v>
      </c>
      <c r="G7" s="88"/>
    </row>
    <row r="8" s="77" customFormat="true" ht="6" hidden="false" customHeight="false" outlineLevel="0" collapsed="false">
      <c r="A8" s="70"/>
      <c r="B8" s="71"/>
      <c r="C8" s="72"/>
      <c r="D8" s="73"/>
      <c r="E8" s="89"/>
      <c r="F8" s="90"/>
      <c r="G8" s="73"/>
      <c r="I8" s="78"/>
    </row>
    <row r="9" customFormat="false" ht="27" hidden="false" customHeight="false" outlineLevel="0" collapsed="false">
      <c r="D9" s="79"/>
      <c r="E9" s="86" t="s">
        <v>34</v>
      </c>
      <c r="F9" s="91" t="s">
        <v>35</v>
      </c>
      <c r="G9" s="92"/>
    </row>
    <row r="10" s="77" customFormat="true" ht="6" hidden="false" customHeight="false" outlineLevel="0" collapsed="false">
      <c r="A10" s="93"/>
      <c r="B10" s="71"/>
      <c r="C10" s="72"/>
      <c r="D10" s="94"/>
      <c r="E10" s="83"/>
      <c r="F10" s="95"/>
      <c r="G10" s="96"/>
      <c r="I10" s="78"/>
    </row>
    <row r="11" customFormat="false" ht="27" hidden="false" customHeight="false" outlineLevel="0" collapsed="false">
      <c r="A11" s="97"/>
      <c r="D11" s="79"/>
      <c r="E11" s="98" t="s">
        <v>36</v>
      </c>
      <c r="F11" s="99" t="s">
        <v>37</v>
      </c>
      <c r="G11" s="100"/>
    </row>
    <row r="12" customFormat="false" ht="27" hidden="false" customHeight="false" outlineLevel="0" collapsed="false">
      <c r="D12" s="79"/>
      <c r="E12" s="98" t="s">
        <v>38</v>
      </c>
      <c r="F12" s="99" t="s">
        <v>39</v>
      </c>
      <c r="G12" s="92"/>
    </row>
    <row r="13" s="107" customFormat="true" ht="5.25" hidden="false" customHeight="false" outlineLevel="0" collapsed="false">
      <c r="A13" s="101"/>
      <c r="B13" s="61"/>
      <c r="C13" s="102"/>
      <c r="D13" s="103"/>
      <c r="E13" s="104"/>
      <c r="F13" s="105"/>
      <c r="G13" s="106"/>
      <c r="I13" s="63"/>
    </row>
    <row r="14" customFormat="false" ht="27" hidden="false" customHeight="false" outlineLevel="0" collapsed="false">
      <c r="D14" s="79"/>
      <c r="E14" s="98" t="s">
        <v>40</v>
      </c>
      <c r="F14" s="108" t="s">
        <v>41</v>
      </c>
      <c r="G14" s="92"/>
    </row>
    <row r="15" customFormat="false" ht="27" hidden="false" customHeight="false" outlineLevel="0" collapsed="false">
      <c r="D15" s="79"/>
      <c r="E15" s="98" t="s">
        <v>42</v>
      </c>
      <c r="F15" s="109" t="s">
        <v>43</v>
      </c>
      <c r="G15" s="92"/>
    </row>
    <row r="16" customFormat="false" ht="27" hidden="false" customHeight="false" outlineLevel="0" collapsed="false">
      <c r="D16" s="79"/>
      <c r="E16" s="98" t="s">
        <v>44</v>
      </c>
      <c r="F16" s="109" t="s">
        <v>45</v>
      </c>
      <c r="G16" s="92"/>
    </row>
    <row r="17" customFormat="false" ht="19.5" hidden="false" customHeight="false" outlineLevel="0" collapsed="false">
      <c r="D17" s="79"/>
      <c r="E17" s="86"/>
      <c r="F17" s="110" t="s">
        <v>46</v>
      </c>
      <c r="G17" s="111"/>
    </row>
    <row r="18" customFormat="false" ht="27" hidden="false" customHeight="false" outlineLevel="0" collapsed="false">
      <c r="D18" s="79"/>
      <c r="E18" s="98" t="s">
        <v>47</v>
      </c>
      <c r="F18" s="108" t="s">
        <v>48</v>
      </c>
      <c r="G18" s="92"/>
    </row>
    <row r="19" customFormat="false" ht="27" hidden="false" customHeight="false" outlineLevel="0" collapsed="false">
      <c r="D19" s="79"/>
      <c r="E19" s="98" t="s">
        <v>49</v>
      </c>
      <c r="F19" s="109" t="s">
        <v>50</v>
      </c>
      <c r="G19" s="92"/>
    </row>
    <row r="20" customFormat="false" ht="27" hidden="false" customHeight="false" outlineLevel="0" collapsed="false">
      <c r="D20" s="79"/>
      <c r="E20" s="98" t="s">
        <v>51</v>
      </c>
      <c r="F20" s="108" t="s">
        <v>52</v>
      </c>
      <c r="G20" s="92"/>
    </row>
    <row r="21" customFormat="false" ht="27" hidden="false" customHeight="false" outlineLevel="0" collapsed="false">
      <c r="D21" s="79"/>
      <c r="E21" s="98" t="s">
        <v>53</v>
      </c>
      <c r="F21" s="108" t="s">
        <v>54</v>
      </c>
      <c r="G21" s="92"/>
    </row>
    <row r="22" customFormat="false" ht="19.5" hidden="false" customHeight="false" outlineLevel="0" collapsed="false">
      <c r="D22" s="79"/>
      <c r="E22" s="86"/>
      <c r="F22" s="110" t="s">
        <v>55</v>
      </c>
      <c r="G22" s="111"/>
    </row>
    <row r="23" customFormat="false" ht="27" hidden="false" customHeight="false" outlineLevel="0" collapsed="false">
      <c r="D23" s="79"/>
      <c r="E23" s="98" t="s">
        <v>56</v>
      </c>
      <c r="F23" s="108" t="s">
        <v>48</v>
      </c>
      <c r="G23" s="92"/>
    </row>
    <row r="24" customFormat="false" ht="27" hidden="false" customHeight="false" outlineLevel="0" collapsed="false">
      <c r="D24" s="79"/>
      <c r="E24" s="98" t="s">
        <v>57</v>
      </c>
      <c r="F24" s="109" t="s">
        <v>58</v>
      </c>
      <c r="G24" s="92"/>
    </row>
    <row r="25" customFormat="false" ht="27" hidden="false" customHeight="false" outlineLevel="0" collapsed="false">
      <c r="D25" s="79"/>
      <c r="E25" s="98" t="s">
        <v>59</v>
      </c>
      <c r="F25" s="108" t="s">
        <v>60</v>
      </c>
      <c r="G25" s="92"/>
    </row>
    <row r="26" customFormat="false" ht="27" hidden="false" customHeight="false" outlineLevel="0" collapsed="false">
      <c r="D26" s="79"/>
      <c r="E26" s="98" t="s">
        <v>53</v>
      </c>
      <c r="F26" s="108" t="s">
        <v>54</v>
      </c>
      <c r="G26" s="92"/>
    </row>
    <row r="27" s="77" customFormat="true" ht="35.1" hidden="false" customHeight="true" outlineLevel="0" collapsed="false">
      <c r="A27" s="93"/>
      <c r="B27" s="71"/>
      <c r="C27" s="72"/>
      <c r="D27" s="94"/>
      <c r="E27" s="83"/>
      <c r="F27" s="95"/>
      <c r="G27" s="96"/>
      <c r="I27" s="78"/>
    </row>
    <row r="28" customFormat="false" ht="27" hidden="false" customHeight="false" outlineLevel="0" collapsed="false">
      <c r="D28" s="79"/>
      <c r="E28" s="98" t="s">
        <v>61</v>
      </c>
      <c r="F28" s="91" t="s">
        <v>35</v>
      </c>
      <c r="G28" s="92"/>
    </row>
    <row r="29" customFormat="false" ht="27" hidden="false" customHeight="false" outlineLevel="0" collapsed="false">
      <c r="C29" s="112"/>
      <c r="D29" s="113"/>
      <c r="E29" s="114" t="s">
        <v>62</v>
      </c>
      <c r="F29" s="115" t="s">
        <v>63</v>
      </c>
      <c r="G29" s="116"/>
    </row>
    <row r="30" customFormat="false" ht="27" hidden="true" customHeight="false" outlineLevel="0" collapsed="false">
      <c r="C30" s="112"/>
      <c r="D30" s="113"/>
      <c r="E30" s="117" t="s">
        <v>64</v>
      </c>
      <c r="F30" s="118"/>
      <c r="G30" s="116"/>
    </row>
    <row r="31" customFormat="false" ht="27" hidden="false" customHeight="false" outlineLevel="0" collapsed="false">
      <c r="C31" s="112"/>
      <c r="D31" s="113"/>
      <c r="E31" s="114" t="s">
        <v>65</v>
      </c>
      <c r="F31" s="115" t="s">
        <v>66</v>
      </c>
      <c r="G31" s="116"/>
    </row>
    <row r="32" customFormat="false" ht="27" hidden="false" customHeight="false" outlineLevel="0" collapsed="false">
      <c r="C32" s="112"/>
      <c r="D32" s="113"/>
      <c r="E32" s="114" t="s">
        <v>67</v>
      </c>
      <c r="F32" s="115" t="s">
        <v>68</v>
      </c>
      <c r="G32" s="116"/>
      <c r="H32" s="119"/>
    </row>
    <row r="33" s="77" customFormat="true" ht="6" hidden="false" customHeight="false" outlineLevel="0" collapsed="false">
      <c r="A33" s="93"/>
      <c r="B33" s="71"/>
      <c r="C33" s="72"/>
      <c r="D33" s="94"/>
      <c r="E33" s="83"/>
      <c r="F33" s="95"/>
      <c r="G33" s="96"/>
      <c r="I33" s="78"/>
    </row>
    <row r="34" customFormat="false" ht="27" hidden="false" customHeight="false" outlineLevel="0" collapsed="false">
      <c r="A34" s="120"/>
      <c r="D34" s="121"/>
      <c r="E34" s="98" t="s">
        <v>69</v>
      </c>
      <c r="F34" s="122" t="s">
        <v>70</v>
      </c>
      <c r="G34" s="100"/>
    </row>
    <row r="35" s="77" customFormat="true" ht="6" hidden="false" customHeight="false" outlineLevel="0" collapsed="false">
      <c r="A35" s="70"/>
      <c r="B35" s="71"/>
      <c r="C35" s="72"/>
      <c r="D35" s="73"/>
      <c r="E35" s="89"/>
      <c r="F35" s="90"/>
      <c r="G35" s="73"/>
      <c r="I35" s="78"/>
    </row>
    <row r="36" customFormat="false" ht="27" hidden="false" customHeight="false" outlineLevel="0" collapsed="false">
      <c r="D36" s="79"/>
      <c r="E36" s="98" t="s">
        <v>71</v>
      </c>
      <c r="F36" s="91" t="s">
        <v>35</v>
      </c>
      <c r="G36" s="92"/>
    </row>
    <row r="37" s="77" customFormat="true" ht="6" hidden="false" customHeight="false" outlineLevel="0" collapsed="false">
      <c r="A37" s="93"/>
      <c r="B37" s="71"/>
      <c r="C37" s="72"/>
      <c r="D37" s="94"/>
      <c r="E37" s="83"/>
      <c r="F37" s="95"/>
      <c r="G37" s="96"/>
      <c r="I37" s="78"/>
    </row>
    <row r="38" customFormat="false" ht="27" hidden="false" customHeight="false" outlineLevel="0" collapsed="false">
      <c r="A38" s="123"/>
      <c r="B38" s="124"/>
      <c r="D38" s="125"/>
      <c r="E38" s="126" t="s">
        <v>72</v>
      </c>
      <c r="F38" s="108" t="s">
        <v>73</v>
      </c>
      <c r="G38" s="100"/>
    </row>
    <row r="39" customFormat="false" ht="27" hidden="false" customHeight="false" outlineLevel="0" collapsed="false">
      <c r="A39" s="123"/>
      <c r="B39" s="124"/>
      <c r="D39" s="125"/>
      <c r="E39" s="127" t="s">
        <v>74</v>
      </c>
      <c r="F39" s="108" t="s">
        <v>75</v>
      </c>
      <c r="G39" s="100"/>
    </row>
    <row r="40" customFormat="false" ht="19.5" hidden="false" customHeight="false" outlineLevel="0" collapsed="false">
      <c r="D40" s="79"/>
      <c r="E40" s="86"/>
      <c r="F40" s="110" t="s">
        <v>76</v>
      </c>
      <c r="G40" s="111"/>
    </row>
    <row r="41" customFormat="false" ht="27" hidden="false" customHeight="false" outlineLevel="0" collapsed="false">
      <c r="A41" s="123"/>
      <c r="D41" s="111"/>
      <c r="E41" s="128" t="s">
        <v>77</v>
      </c>
      <c r="F41" s="129" t="s">
        <v>78</v>
      </c>
      <c r="G41" s="100"/>
    </row>
    <row r="42" customFormat="false" ht="27" hidden="false" customHeight="false" outlineLevel="0" collapsed="false">
      <c r="A42" s="123"/>
      <c r="B42" s="124"/>
      <c r="D42" s="125"/>
      <c r="E42" s="128" t="s">
        <v>79</v>
      </c>
      <c r="F42" s="129" t="s">
        <v>80</v>
      </c>
      <c r="G42" s="100"/>
    </row>
    <row r="43" customFormat="false" ht="27" hidden="false" customHeight="false" outlineLevel="0" collapsed="false">
      <c r="A43" s="123"/>
      <c r="B43" s="124"/>
      <c r="D43" s="125"/>
      <c r="E43" s="128" t="s">
        <v>81</v>
      </c>
      <c r="F43" s="129" t="s">
        <v>82</v>
      </c>
      <c r="G43" s="100"/>
    </row>
    <row r="44" customFormat="false" ht="27" hidden="false" customHeight="false" outlineLevel="0" collapsed="false">
      <c r="D44" s="79"/>
      <c r="E44" s="128" t="s">
        <v>83</v>
      </c>
      <c r="F44" s="129" t="s">
        <v>84</v>
      </c>
      <c r="G44" s="92"/>
    </row>
    <row r="45" customFormat="false" ht="20.1" hidden="false" customHeight="true" outlineLevel="0" collapsed="false">
      <c r="A45" s="123"/>
      <c r="D45" s="111"/>
      <c r="F45" s="130"/>
      <c r="G45" s="131"/>
    </row>
    <row r="46" customFormat="false" ht="19.5" hidden="false" customHeight="false" outlineLevel="0" collapsed="false">
      <c r="A46" s="123"/>
      <c r="B46" s="124"/>
      <c r="D46" s="125"/>
      <c r="E46" s="126"/>
      <c r="F46" s="132"/>
      <c r="G46" s="131"/>
    </row>
    <row r="47" customFormat="false" ht="19.5" hidden="false" customHeight="false" outlineLevel="0" collapsed="false">
      <c r="A47" s="123"/>
      <c r="B47" s="124"/>
      <c r="D47" s="125"/>
      <c r="E47" s="126"/>
      <c r="F47" s="132"/>
      <c r="G47" s="131"/>
    </row>
    <row r="48" customFormat="false" ht="19.5" hidden="false" customHeight="false" outlineLevel="0" collapsed="false">
      <c r="A48" s="123"/>
      <c r="B48" s="124"/>
      <c r="D48" s="125"/>
      <c r="E48" s="127"/>
      <c r="F48" s="132"/>
      <c r="G48" s="131"/>
    </row>
    <row r="49" customFormat="false" ht="19.5" hidden="false" customHeight="false" outlineLevel="0" collapsed="false">
      <c r="A49" s="123"/>
      <c r="B49" s="124"/>
      <c r="D49" s="125"/>
      <c r="E49" s="126"/>
      <c r="F49" s="132"/>
      <c r="G49" s="131"/>
    </row>
    <row r="52" customFormat="false" ht="11.25" hidden="false" customHeight="false" outlineLevel="0" collapsed="false">
      <c r="E52" s="133"/>
      <c r="F52" s="133"/>
      <c r="G52" s="133"/>
      <c r="H52" s="133"/>
      <c r="I52" s="133"/>
    </row>
  </sheetData>
  <sheetProtection sheet="true" objects="true" scenarios="true" formatColumns="false" formatRows="false"/>
  <mergeCells count="2">
    <mergeCell ref="E5:F5"/>
    <mergeCell ref="E52:I52"/>
  </mergeCells>
  <dataValidations count="4">
    <dataValidation allowBlank="true" error="Допускается ввод не более 900 символов!" errorTitle="Ошибка" operator="lessThanOrEqual" showDropDown="false" showErrorMessage="true" showInputMessage="true" sqref="F18 F20:F21 F23 F25:F26 F30 F38:F39 F41:F44 F46:F49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F14 F34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F15:F16 F19 F2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F9 F28 F36" type="none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50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cols>
    <col collapsed="false" customWidth="true" hidden="false" outlineLevel="0" max="1" min="1" style="2" width="49.14"/>
  </cols>
  <sheetData>
    <row r="1" customFormat="false" ht="12" hidden="false" customHeight="false" outlineLevel="0" collapsed="false">
      <c r="A1" s="505"/>
    </row>
    <row r="2" customFormat="false" ht="12" hidden="false" customHeight="false" outlineLevel="0" collapsed="false">
      <c r="A2" s="505"/>
    </row>
    <row r="3" customFormat="false" ht="12" hidden="false" customHeight="false" outlineLevel="0" collapsed="false">
      <c r="A3" s="505"/>
    </row>
    <row r="4" customFormat="false" ht="12" hidden="false" customHeight="false" outlineLevel="0" collapsed="false">
      <c r="A4" s="505"/>
    </row>
    <row r="5" customFormat="false" ht="12" hidden="false" customHeight="false" outlineLevel="0" collapsed="false">
      <c r="A5" s="505"/>
    </row>
    <row r="6" customFormat="false" ht="12" hidden="false" customHeight="false" outlineLevel="0" collapsed="false">
      <c r="A6" s="505"/>
    </row>
    <row r="7" customFormat="false" ht="12" hidden="false" customHeight="false" outlineLevel="0" collapsed="false">
      <c r="A7" s="505"/>
    </row>
    <row r="8" customFormat="false" ht="12" hidden="false" customHeight="false" outlineLevel="0" collapsed="false">
      <c r="A8" s="505"/>
    </row>
    <row r="9" customFormat="false" ht="12" hidden="false" customHeight="false" outlineLevel="0" collapsed="false">
      <c r="A9" s="505"/>
    </row>
    <row r="10" customFormat="false" ht="12" hidden="false" customHeight="false" outlineLevel="0" collapsed="false">
      <c r="A10" s="505"/>
    </row>
    <row r="11" customFormat="false" ht="12" hidden="false" customHeight="false" outlineLevel="0" collapsed="false">
      <c r="A11" s="505"/>
    </row>
    <row r="12" customFormat="false" ht="12" hidden="false" customHeight="false" outlineLevel="0" collapsed="false">
      <c r="A12" s="505"/>
    </row>
    <row r="13" customFormat="false" ht="12" hidden="false" customHeight="false" outlineLevel="0" collapsed="false">
      <c r="A13" s="505"/>
    </row>
    <row r="14" customFormat="false" ht="12" hidden="false" customHeight="false" outlineLevel="0" collapsed="false">
      <c r="A14" s="505"/>
    </row>
    <row r="15" customFormat="false" ht="12" hidden="false" customHeight="false" outlineLevel="0" collapsed="false">
      <c r="A15" s="505"/>
    </row>
    <row r="16" customFormat="false" ht="12" hidden="false" customHeight="false" outlineLevel="0" collapsed="false">
      <c r="A16" s="505"/>
    </row>
    <row r="17" customFormat="false" ht="12" hidden="false" customHeight="false" outlineLevel="0" collapsed="false">
      <c r="A17" s="505"/>
    </row>
    <row r="18" customFormat="false" ht="12" hidden="false" customHeight="false" outlineLevel="0" collapsed="false">
      <c r="A18" s="505"/>
    </row>
    <row r="19" customFormat="false" ht="12" hidden="false" customHeight="false" outlineLevel="0" collapsed="false">
      <c r="A19" s="505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" min="1" style="506" width="9.13"/>
    <col collapsed="false" customWidth="false" hidden="false" outlineLevel="0" max="1024" min="2" style="507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26" min="1" style="508" width="9.13"/>
    <col collapsed="false" customWidth="false" hidden="false" outlineLevel="0" max="36" min="27" style="509" width="9.13"/>
    <col collapsed="false" customWidth="false" hidden="false" outlineLevel="0" max="1024" min="37" style="508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J4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2" min="1" style="510" width="9.13"/>
    <col collapsed="false" customWidth="true" hidden="false" outlineLevel="0" max="3" min="3" style="510" width="20.71"/>
    <col collapsed="false" customWidth="true" hidden="false" outlineLevel="0" max="4" min="4" style="510" width="25.14"/>
    <col collapsed="false" customWidth="false" hidden="false" outlineLevel="0" max="1024" min="5" style="510" width="9.13"/>
  </cols>
  <sheetData>
    <row r="1" customFormat="false" ht="11.25" hidden="false" customHeight="false" outlineLevel="0" collapsed="false">
      <c r="A1" s="510" t="s">
        <v>379</v>
      </c>
      <c r="B1" s="510" t="s">
        <v>380</v>
      </c>
      <c r="C1" s="510" t="s">
        <v>381</v>
      </c>
      <c r="D1" s="510" t="s">
        <v>382</v>
      </c>
      <c r="E1" s="510" t="s">
        <v>383</v>
      </c>
      <c r="F1" s="510" t="s">
        <v>384</v>
      </c>
      <c r="G1" s="510" t="s">
        <v>385</v>
      </c>
      <c r="H1" s="510" t="s">
        <v>386</v>
      </c>
      <c r="I1" s="510" t="s">
        <v>387</v>
      </c>
    </row>
    <row r="2" customFormat="false" ht="11.25" hidden="false" customHeight="false" outlineLevel="0" collapsed="false">
      <c r="A2" s="510" t="n">
        <v>1</v>
      </c>
      <c r="B2" s="510" t="s">
        <v>388</v>
      </c>
      <c r="C2" s="510" t="s">
        <v>33</v>
      </c>
      <c r="D2" s="510" t="s">
        <v>389</v>
      </c>
      <c r="E2" s="510" t="s">
        <v>390</v>
      </c>
      <c r="F2" s="510" t="s">
        <v>391</v>
      </c>
      <c r="G2" s="510" t="s">
        <v>392</v>
      </c>
      <c r="H2" s="510" t="s">
        <v>393</v>
      </c>
      <c r="J2" s="510" t="s">
        <v>394</v>
      </c>
    </row>
    <row r="3" customFormat="false" ht="11.25" hidden="false" customHeight="false" outlineLevel="0" collapsed="false">
      <c r="A3" s="510" t="n">
        <v>2</v>
      </c>
      <c r="B3" s="510" t="s">
        <v>388</v>
      </c>
      <c r="C3" s="510" t="s">
        <v>33</v>
      </c>
      <c r="D3" s="510" t="s">
        <v>395</v>
      </c>
      <c r="E3" s="510" t="s">
        <v>396</v>
      </c>
      <c r="F3" s="510" t="s">
        <v>397</v>
      </c>
      <c r="G3" s="510" t="s">
        <v>398</v>
      </c>
      <c r="H3" s="510" t="s">
        <v>399</v>
      </c>
      <c r="J3" s="510" t="s">
        <v>394</v>
      </c>
    </row>
    <row r="4" customFormat="false" ht="11.25" hidden="false" customHeight="false" outlineLevel="0" collapsed="false">
      <c r="A4" s="510" t="n">
        <v>3</v>
      </c>
      <c r="B4" s="510" t="s">
        <v>388</v>
      </c>
      <c r="C4" s="510" t="s">
        <v>33</v>
      </c>
      <c r="D4" s="510" t="s">
        <v>400</v>
      </c>
      <c r="E4" s="510" t="s">
        <v>401</v>
      </c>
      <c r="F4" s="510" t="s">
        <v>402</v>
      </c>
      <c r="G4" s="510" t="s">
        <v>403</v>
      </c>
      <c r="J4" s="510" t="s">
        <v>394</v>
      </c>
    </row>
    <row r="5" customFormat="false" ht="11.25" hidden="false" customHeight="false" outlineLevel="0" collapsed="false">
      <c r="A5" s="510" t="n">
        <v>4</v>
      </c>
      <c r="B5" s="510" t="s">
        <v>388</v>
      </c>
      <c r="C5" s="510" t="s">
        <v>33</v>
      </c>
      <c r="D5" s="510" t="s">
        <v>404</v>
      </c>
      <c r="E5" s="510" t="s">
        <v>405</v>
      </c>
      <c r="F5" s="510" t="s">
        <v>406</v>
      </c>
      <c r="G5" s="510" t="s">
        <v>407</v>
      </c>
      <c r="H5" s="510" t="s">
        <v>408</v>
      </c>
      <c r="J5" s="510" t="s">
        <v>394</v>
      </c>
    </row>
    <row r="6" customFormat="false" ht="11.25" hidden="false" customHeight="false" outlineLevel="0" collapsed="false">
      <c r="A6" s="510" t="n">
        <v>5</v>
      </c>
      <c r="B6" s="510" t="s">
        <v>388</v>
      </c>
      <c r="C6" s="510" t="s">
        <v>33</v>
      </c>
      <c r="D6" s="510" t="s">
        <v>409</v>
      </c>
      <c r="E6" s="510" t="s">
        <v>410</v>
      </c>
      <c r="F6" s="510" t="s">
        <v>411</v>
      </c>
      <c r="G6" s="510" t="s">
        <v>412</v>
      </c>
      <c r="J6" s="510" t="s">
        <v>394</v>
      </c>
    </row>
    <row r="7" customFormat="false" ht="11.25" hidden="false" customHeight="false" outlineLevel="0" collapsed="false">
      <c r="A7" s="510" t="n">
        <v>6</v>
      </c>
      <c r="B7" s="510" t="s">
        <v>388</v>
      </c>
      <c r="C7" s="510" t="s">
        <v>33</v>
      </c>
      <c r="D7" s="510" t="s">
        <v>413</v>
      </c>
      <c r="E7" s="510" t="s">
        <v>414</v>
      </c>
      <c r="F7" s="510" t="s">
        <v>415</v>
      </c>
      <c r="G7" s="510" t="s">
        <v>416</v>
      </c>
      <c r="H7" s="510" t="s">
        <v>417</v>
      </c>
      <c r="J7" s="510" t="s">
        <v>394</v>
      </c>
    </row>
    <row r="8" customFormat="false" ht="11.25" hidden="false" customHeight="false" outlineLevel="0" collapsed="false">
      <c r="A8" s="510" t="n">
        <v>7</v>
      </c>
      <c r="B8" s="510" t="s">
        <v>388</v>
      </c>
      <c r="C8" s="510" t="s">
        <v>33</v>
      </c>
      <c r="D8" s="510" t="s">
        <v>418</v>
      </c>
      <c r="E8" s="510" t="s">
        <v>419</v>
      </c>
      <c r="F8" s="510" t="s">
        <v>420</v>
      </c>
      <c r="G8" s="510" t="s">
        <v>421</v>
      </c>
      <c r="H8" s="510" t="s">
        <v>422</v>
      </c>
      <c r="J8" s="510" t="s">
        <v>394</v>
      </c>
    </row>
    <row r="9" customFormat="false" ht="11.25" hidden="false" customHeight="false" outlineLevel="0" collapsed="false">
      <c r="A9" s="510" t="n">
        <v>8</v>
      </c>
      <c r="B9" s="510" t="s">
        <v>388</v>
      </c>
      <c r="C9" s="510" t="s">
        <v>33</v>
      </c>
      <c r="D9" s="510" t="s">
        <v>423</v>
      </c>
      <c r="E9" s="510" t="s">
        <v>424</v>
      </c>
      <c r="F9" s="510" t="s">
        <v>425</v>
      </c>
      <c r="G9" s="510" t="s">
        <v>426</v>
      </c>
      <c r="H9" s="510" t="s">
        <v>427</v>
      </c>
      <c r="J9" s="510" t="s">
        <v>394</v>
      </c>
    </row>
    <row r="10" customFormat="false" ht="11.25" hidden="false" customHeight="false" outlineLevel="0" collapsed="false">
      <c r="A10" s="510" t="n">
        <v>9</v>
      </c>
      <c r="B10" s="510" t="s">
        <v>388</v>
      </c>
      <c r="C10" s="510" t="s">
        <v>33</v>
      </c>
      <c r="D10" s="510" t="s">
        <v>428</v>
      </c>
      <c r="E10" s="510" t="s">
        <v>429</v>
      </c>
      <c r="F10" s="510" t="s">
        <v>430</v>
      </c>
      <c r="G10" s="510" t="s">
        <v>431</v>
      </c>
      <c r="H10" s="510" t="s">
        <v>432</v>
      </c>
      <c r="J10" s="510" t="s">
        <v>394</v>
      </c>
    </row>
    <row r="11" customFormat="false" ht="11.25" hidden="false" customHeight="false" outlineLevel="0" collapsed="false">
      <c r="A11" s="510" t="n">
        <v>10</v>
      </c>
      <c r="B11" s="510" t="s">
        <v>388</v>
      </c>
      <c r="C11" s="510" t="s">
        <v>33</v>
      </c>
      <c r="D11" s="510" t="s">
        <v>433</v>
      </c>
      <c r="E11" s="510" t="s">
        <v>434</v>
      </c>
      <c r="F11" s="510" t="s">
        <v>435</v>
      </c>
      <c r="G11" s="510" t="s">
        <v>436</v>
      </c>
      <c r="H11" s="510" t="s">
        <v>437</v>
      </c>
      <c r="J11" s="510" t="s">
        <v>394</v>
      </c>
    </row>
    <row r="12" customFormat="false" ht="11.25" hidden="false" customHeight="false" outlineLevel="0" collapsed="false">
      <c r="A12" s="510" t="n">
        <v>11</v>
      </c>
      <c r="B12" s="510" t="s">
        <v>388</v>
      </c>
      <c r="C12" s="510" t="s">
        <v>33</v>
      </c>
      <c r="D12" s="510" t="s">
        <v>438</v>
      </c>
      <c r="E12" s="510" t="s">
        <v>439</v>
      </c>
      <c r="F12" s="510" t="s">
        <v>440</v>
      </c>
      <c r="G12" s="510" t="s">
        <v>421</v>
      </c>
      <c r="H12" s="510" t="s">
        <v>441</v>
      </c>
      <c r="J12" s="510" t="s">
        <v>394</v>
      </c>
    </row>
    <row r="13" customFormat="false" ht="11.25" hidden="false" customHeight="false" outlineLevel="0" collapsed="false">
      <c r="A13" s="510" t="n">
        <v>12</v>
      </c>
      <c r="B13" s="510" t="s">
        <v>388</v>
      </c>
      <c r="C13" s="510" t="s">
        <v>33</v>
      </c>
      <c r="D13" s="510" t="s">
        <v>442</v>
      </c>
      <c r="E13" s="510" t="s">
        <v>443</v>
      </c>
      <c r="F13" s="510" t="s">
        <v>444</v>
      </c>
      <c r="G13" s="510" t="s">
        <v>445</v>
      </c>
      <c r="H13" s="510" t="s">
        <v>446</v>
      </c>
      <c r="J13" s="510" t="s">
        <v>394</v>
      </c>
    </row>
    <row r="14" customFormat="false" ht="11.25" hidden="false" customHeight="false" outlineLevel="0" collapsed="false">
      <c r="A14" s="510" t="n">
        <v>13</v>
      </c>
      <c r="B14" s="510" t="s">
        <v>388</v>
      </c>
      <c r="C14" s="510" t="s">
        <v>33</v>
      </c>
      <c r="D14" s="510" t="s">
        <v>447</v>
      </c>
      <c r="E14" s="510" t="s">
        <v>448</v>
      </c>
      <c r="F14" s="510" t="s">
        <v>449</v>
      </c>
      <c r="G14" s="510" t="s">
        <v>450</v>
      </c>
      <c r="H14" s="510" t="s">
        <v>451</v>
      </c>
      <c r="J14" s="510" t="s">
        <v>394</v>
      </c>
    </row>
    <row r="15" customFormat="false" ht="11.25" hidden="false" customHeight="false" outlineLevel="0" collapsed="false">
      <c r="A15" s="510" t="n">
        <v>14</v>
      </c>
      <c r="B15" s="510" t="s">
        <v>388</v>
      </c>
      <c r="C15" s="510" t="s">
        <v>33</v>
      </c>
      <c r="D15" s="510" t="s">
        <v>452</v>
      </c>
      <c r="E15" s="510" t="s">
        <v>448</v>
      </c>
      <c r="F15" s="510" t="s">
        <v>453</v>
      </c>
      <c r="G15" s="510" t="s">
        <v>412</v>
      </c>
      <c r="J15" s="510" t="s">
        <v>394</v>
      </c>
    </row>
    <row r="16" customFormat="false" ht="11.25" hidden="false" customHeight="false" outlineLevel="0" collapsed="false">
      <c r="A16" s="510" t="n">
        <v>15</v>
      </c>
      <c r="B16" s="510" t="s">
        <v>388</v>
      </c>
      <c r="C16" s="510" t="s">
        <v>33</v>
      </c>
      <c r="D16" s="510" t="s">
        <v>454</v>
      </c>
      <c r="E16" s="510" t="s">
        <v>455</v>
      </c>
      <c r="F16" s="510" t="s">
        <v>456</v>
      </c>
      <c r="G16" s="510" t="s">
        <v>457</v>
      </c>
      <c r="H16" s="510" t="s">
        <v>458</v>
      </c>
      <c r="J16" s="510" t="s">
        <v>394</v>
      </c>
    </row>
    <row r="17" customFormat="false" ht="11.25" hidden="false" customHeight="false" outlineLevel="0" collapsed="false">
      <c r="A17" s="510" t="n">
        <v>16</v>
      </c>
      <c r="B17" s="510" t="s">
        <v>388</v>
      </c>
      <c r="C17" s="510" t="s">
        <v>33</v>
      </c>
      <c r="D17" s="510" t="s">
        <v>459</v>
      </c>
      <c r="E17" s="510" t="s">
        <v>460</v>
      </c>
      <c r="F17" s="510" t="s">
        <v>461</v>
      </c>
      <c r="G17" s="510" t="s">
        <v>412</v>
      </c>
      <c r="J17" s="510" t="s">
        <v>394</v>
      </c>
    </row>
    <row r="18" customFormat="false" ht="11.25" hidden="false" customHeight="false" outlineLevel="0" collapsed="false">
      <c r="A18" s="510" t="n">
        <v>17</v>
      </c>
      <c r="B18" s="510" t="s">
        <v>388</v>
      </c>
      <c r="C18" s="510" t="s">
        <v>33</v>
      </c>
      <c r="D18" s="510" t="s">
        <v>462</v>
      </c>
      <c r="E18" s="510" t="s">
        <v>463</v>
      </c>
      <c r="F18" s="510" t="s">
        <v>464</v>
      </c>
      <c r="G18" s="510" t="s">
        <v>465</v>
      </c>
      <c r="J18" s="510" t="s">
        <v>394</v>
      </c>
    </row>
    <row r="19" customFormat="false" ht="11.25" hidden="false" customHeight="false" outlineLevel="0" collapsed="false">
      <c r="A19" s="510" t="n">
        <v>18</v>
      </c>
      <c r="B19" s="510" t="s">
        <v>388</v>
      </c>
      <c r="C19" s="510" t="s">
        <v>33</v>
      </c>
      <c r="D19" s="510" t="s">
        <v>466</v>
      </c>
      <c r="E19" s="510" t="s">
        <v>467</v>
      </c>
      <c r="F19" s="510" t="s">
        <v>468</v>
      </c>
      <c r="G19" s="510" t="s">
        <v>469</v>
      </c>
      <c r="J19" s="510" t="s">
        <v>394</v>
      </c>
    </row>
    <row r="20" customFormat="false" ht="11.25" hidden="false" customHeight="false" outlineLevel="0" collapsed="false">
      <c r="A20" s="510" t="n">
        <v>19</v>
      </c>
      <c r="B20" s="510" t="s">
        <v>388</v>
      </c>
      <c r="C20" s="510" t="s">
        <v>33</v>
      </c>
      <c r="D20" s="510" t="s">
        <v>470</v>
      </c>
      <c r="E20" s="510" t="s">
        <v>471</v>
      </c>
      <c r="F20" s="510" t="s">
        <v>472</v>
      </c>
      <c r="G20" s="510" t="s">
        <v>473</v>
      </c>
      <c r="J20" s="510" t="s">
        <v>394</v>
      </c>
    </row>
    <row r="21" customFormat="false" ht="11.25" hidden="false" customHeight="false" outlineLevel="0" collapsed="false">
      <c r="A21" s="510" t="n">
        <v>20</v>
      </c>
      <c r="B21" s="510" t="s">
        <v>388</v>
      </c>
      <c r="C21" s="510" t="s">
        <v>33</v>
      </c>
      <c r="D21" s="510" t="s">
        <v>474</v>
      </c>
      <c r="E21" s="510" t="s">
        <v>475</v>
      </c>
      <c r="F21" s="510" t="s">
        <v>476</v>
      </c>
      <c r="G21" s="510" t="s">
        <v>477</v>
      </c>
      <c r="J21" s="510" t="s">
        <v>394</v>
      </c>
    </row>
    <row r="22" customFormat="false" ht="11.25" hidden="false" customHeight="false" outlineLevel="0" collapsed="false">
      <c r="A22" s="510" t="n">
        <v>21</v>
      </c>
      <c r="B22" s="510" t="s">
        <v>388</v>
      </c>
      <c r="C22" s="510" t="s">
        <v>33</v>
      </c>
      <c r="D22" s="510" t="s">
        <v>478</v>
      </c>
      <c r="E22" s="510" t="s">
        <v>479</v>
      </c>
      <c r="F22" s="510" t="s">
        <v>480</v>
      </c>
      <c r="G22" s="510" t="s">
        <v>481</v>
      </c>
      <c r="H22" s="510" t="s">
        <v>482</v>
      </c>
      <c r="J22" s="510" t="s">
        <v>394</v>
      </c>
    </row>
    <row r="23" customFormat="false" ht="11.25" hidden="false" customHeight="false" outlineLevel="0" collapsed="false">
      <c r="A23" s="510" t="n">
        <v>22</v>
      </c>
      <c r="B23" s="510" t="s">
        <v>388</v>
      </c>
      <c r="C23" s="510" t="s">
        <v>33</v>
      </c>
      <c r="D23" s="510" t="s">
        <v>483</v>
      </c>
      <c r="E23" s="510" t="s">
        <v>484</v>
      </c>
      <c r="F23" s="510" t="s">
        <v>485</v>
      </c>
      <c r="G23" s="510" t="s">
        <v>486</v>
      </c>
      <c r="H23" s="510" t="s">
        <v>487</v>
      </c>
      <c r="J23" s="510" t="s">
        <v>394</v>
      </c>
    </row>
    <row r="24" customFormat="false" ht="11.25" hidden="false" customHeight="false" outlineLevel="0" collapsed="false">
      <c r="A24" s="510" t="n">
        <v>23</v>
      </c>
      <c r="B24" s="510" t="s">
        <v>388</v>
      </c>
      <c r="C24" s="510" t="s">
        <v>33</v>
      </c>
      <c r="D24" s="510" t="s">
        <v>488</v>
      </c>
      <c r="E24" s="510" t="s">
        <v>489</v>
      </c>
      <c r="F24" s="510" t="s">
        <v>490</v>
      </c>
      <c r="G24" s="510" t="s">
        <v>398</v>
      </c>
      <c r="H24" s="510" t="s">
        <v>491</v>
      </c>
      <c r="J24" s="510" t="s">
        <v>394</v>
      </c>
    </row>
    <row r="25" customFormat="false" ht="11.25" hidden="false" customHeight="false" outlineLevel="0" collapsed="false">
      <c r="A25" s="510" t="n">
        <v>24</v>
      </c>
      <c r="B25" s="510" t="s">
        <v>388</v>
      </c>
      <c r="C25" s="510" t="s">
        <v>33</v>
      </c>
      <c r="D25" s="510" t="s">
        <v>492</v>
      </c>
      <c r="E25" s="510" t="s">
        <v>493</v>
      </c>
      <c r="F25" s="510" t="s">
        <v>494</v>
      </c>
      <c r="G25" s="510" t="s">
        <v>495</v>
      </c>
      <c r="H25" s="510" t="s">
        <v>496</v>
      </c>
      <c r="J25" s="510" t="s">
        <v>394</v>
      </c>
    </row>
    <row r="26" customFormat="false" ht="11.25" hidden="false" customHeight="false" outlineLevel="0" collapsed="false">
      <c r="A26" s="510" t="n">
        <v>25</v>
      </c>
      <c r="B26" s="510" t="s">
        <v>388</v>
      </c>
      <c r="C26" s="510" t="s">
        <v>33</v>
      </c>
      <c r="D26" s="510" t="s">
        <v>497</v>
      </c>
      <c r="E26" s="510" t="s">
        <v>498</v>
      </c>
      <c r="F26" s="510" t="s">
        <v>499</v>
      </c>
      <c r="G26" s="510" t="s">
        <v>500</v>
      </c>
      <c r="H26" s="510" t="s">
        <v>501</v>
      </c>
      <c r="J26" s="510" t="s">
        <v>394</v>
      </c>
    </row>
    <row r="27" customFormat="false" ht="11.25" hidden="false" customHeight="false" outlineLevel="0" collapsed="false">
      <c r="A27" s="510" t="n">
        <v>26</v>
      </c>
      <c r="B27" s="510" t="s">
        <v>388</v>
      </c>
      <c r="C27" s="510" t="s">
        <v>33</v>
      </c>
      <c r="D27" s="510" t="s">
        <v>502</v>
      </c>
      <c r="E27" s="510" t="s">
        <v>503</v>
      </c>
      <c r="F27" s="510" t="s">
        <v>504</v>
      </c>
      <c r="G27" s="510" t="s">
        <v>398</v>
      </c>
      <c r="H27" s="510" t="s">
        <v>399</v>
      </c>
      <c r="J27" s="510" t="s">
        <v>394</v>
      </c>
    </row>
    <row r="28" customFormat="false" ht="11.25" hidden="false" customHeight="false" outlineLevel="0" collapsed="false">
      <c r="A28" s="510" t="n">
        <v>27</v>
      </c>
      <c r="B28" s="510" t="s">
        <v>388</v>
      </c>
      <c r="C28" s="510" t="s">
        <v>33</v>
      </c>
      <c r="D28" s="510" t="s">
        <v>505</v>
      </c>
      <c r="E28" s="510" t="s">
        <v>506</v>
      </c>
      <c r="F28" s="510" t="s">
        <v>507</v>
      </c>
      <c r="G28" s="510" t="s">
        <v>508</v>
      </c>
      <c r="H28" s="510" t="s">
        <v>509</v>
      </c>
      <c r="J28" s="510" t="s">
        <v>394</v>
      </c>
    </row>
    <row r="29" customFormat="false" ht="11.25" hidden="false" customHeight="false" outlineLevel="0" collapsed="false">
      <c r="A29" s="510" t="n">
        <v>28</v>
      </c>
      <c r="B29" s="510" t="s">
        <v>388</v>
      </c>
      <c r="C29" s="510" t="s">
        <v>33</v>
      </c>
      <c r="D29" s="510" t="s">
        <v>510</v>
      </c>
      <c r="E29" s="510" t="s">
        <v>511</v>
      </c>
      <c r="F29" s="510" t="s">
        <v>512</v>
      </c>
      <c r="G29" s="510" t="s">
        <v>398</v>
      </c>
      <c r="H29" s="510" t="s">
        <v>399</v>
      </c>
      <c r="J29" s="510" t="s">
        <v>394</v>
      </c>
    </row>
    <row r="30" customFormat="false" ht="11.25" hidden="false" customHeight="false" outlineLevel="0" collapsed="false">
      <c r="A30" s="510" t="n">
        <v>29</v>
      </c>
      <c r="B30" s="510" t="s">
        <v>388</v>
      </c>
      <c r="C30" s="510" t="s">
        <v>33</v>
      </c>
      <c r="D30" s="510" t="s">
        <v>513</v>
      </c>
      <c r="E30" s="510" t="s">
        <v>514</v>
      </c>
      <c r="F30" s="510" t="s">
        <v>515</v>
      </c>
      <c r="G30" s="510" t="s">
        <v>516</v>
      </c>
      <c r="J30" s="510" t="s">
        <v>394</v>
      </c>
    </row>
    <row r="31" customFormat="false" ht="11.25" hidden="false" customHeight="false" outlineLevel="0" collapsed="false">
      <c r="A31" s="510" t="n">
        <v>30</v>
      </c>
      <c r="B31" s="510" t="s">
        <v>388</v>
      </c>
      <c r="C31" s="510" t="s">
        <v>33</v>
      </c>
      <c r="D31" s="510" t="s">
        <v>517</v>
      </c>
      <c r="E31" s="510" t="s">
        <v>518</v>
      </c>
      <c r="F31" s="510" t="s">
        <v>519</v>
      </c>
      <c r="G31" s="510" t="s">
        <v>520</v>
      </c>
      <c r="H31" s="510" t="s">
        <v>521</v>
      </c>
      <c r="J31" s="510" t="s">
        <v>394</v>
      </c>
    </row>
    <row r="32" customFormat="false" ht="11.25" hidden="false" customHeight="false" outlineLevel="0" collapsed="false">
      <c r="A32" s="510" t="n">
        <v>31</v>
      </c>
      <c r="B32" s="510" t="s">
        <v>388</v>
      </c>
      <c r="C32" s="510" t="s">
        <v>33</v>
      </c>
      <c r="D32" s="510" t="s">
        <v>522</v>
      </c>
      <c r="E32" s="510" t="s">
        <v>523</v>
      </c>
      <c r="F32" s="510" t="s">
        <v>524</v>
      </c>
      <c r="G32" s="510" t="s">
        <v>525</v>
      </c>
      <c r="H32" s="510" t="s">
        <v>526</v>
      </c>
      <c r="J32" s="510" t="s">
        <v>394</v>
      </c>
    </row>
    <row r="33" customFormat="false" ht="11.25" hidden="false" customHeight="false" outlineLevel="0" collapsed="false">
      <c r="A33" s="510" t="n">
        <v>32</v>
      </c>
      <c r="B33" s="510" t="s">
        <v>388</v>
      </c>
      <c r="C33" s="510" t="s">
        <v>33</v>
      </c>
      <c r="D33" s="510" t="s">
        <v>527</v>
      </c>
      <c r="E33" s="510" t="s">
        <v>63</v>
      </c>
      <c r="F33" s="510" t="s">
        <v>66</v>
      </c>
      <c r="G33" s="510" t="s">
        <v>525</v>
      </c>
      <c r="H33" s="510" t="s">
        <v>528</v>
      </c>
      <c r="J33" s="510" t="s">
        <v>394</v>
      </c>
    </row>
    <row r="34" customFormat="false" ht="11.25" hidden="false" customHeight="false" outlineLevel="0" collapsed="false">
      <c r="A34" s="510" t="n">
        <v>33</v>
      </c>
      <c r="B34" s="510" t="s">
        <v>388</v>
      </c>
      <c r="C34" s="510" t="s">
        <v>33</v>
      </c>
      <c r="D34" s="510" t="s">
        <v>529</v>
      </c>
      <c r="E34" s="510" t="s">
        <v>63</v>
      </c>
      <c r="F34" s="510" t="s">
        <v>66</v>
      </c>
      <c r="G34" s="510" t="s">
        <v>68</v>
      </c>
      <c r="H34" s="510" t="s">
        <v>530</v>
      </c>
      <c r="J34" s="510" t="s">
        <v>394</v>
      </c>
    </row>
    <row r="35" customFormat="false" ht="11.25" hidden="false" customHeight="false" outlineLevel="0" collapsed="false">
      <c r="A35" s="510" t="n">
        <v>34</v>
      </c>
      <c r="B35" s="510" t="s">
        <v>388</v>
      </c>
      <c r="C35" s="510" t="s">
        <v>33</v>
      </c>
      <c r="D35" s="510" t="s">
        <v>531</v>
      </c>
      <c r="E35" s="510" t="s">
        <v>532</v>
      </c>
      <c r="F35" s="510" t="s">
        <v>533</v>
      </c>
      <c r="G35" s="510" t="s">
        <v>534</v>
      </c>
      <c r="J35" s="510" t="s">
        <v>394</v>
      </c>
    </row>
    <row r="36" customFormat="false" ht="11.25" hidden="false" customHeight="false" outlineLevel="0" collapsed="false">
      <c r="A36" s="510" t="n">
        <v>35</v>
      </c>
      <c r="B36" s="510" t="s">
        <v>388</v>
      </c>
      <c r="C36" s="510" t="s">
        <v>33</v>
      </c>
      <c r="D36" s="510" t="s">
        <v>535</v>
      </c>
      <c r="E36" s="510" t="s">
        <v>536</v>
      </c>
      <c r="F36" s="510" t="s">
        <v>537</v>
      </c>
      <c r="G36" s="510" t="s">
        <v>538</v>
      </c>
      <c r="H36" s="510" t="s">
        <v>539</v>
      </c>
      <c r="J36" s="510" t="s">
        <v>394</v>
      </c>
    </row>
    <row r="37" customFormat="false" ht="11.25" hidden="false" customHeight="false" outlineLevel="0" collapsed="false">
      <c r="A37" s="510" t="n">
        <v>36</v>
      </c>
      <c r="B37" s="510" t="s">
        <v>388</v>
      </c>
      <c r="C37" s="510" t="s">
        <v>33</v>
      </c>
      <c r="D37" s="510" t="s">
        <v>540</v>
      </c>
      <c r="E37" s="510" t="s">
        <v>541</v>
      </c>
      <c r="F37" s="510" t="s">
        <v>542</v>
      </c>
      <c r="G37" s="510" t="s">
        <v>543</v>
      </c>
      <c r="J37" s="510" t="s">
        <v>394</v>
      </c>
    </row>
    <row r="38" customFormat="false" ht="11.25" hidden="false" customHeight="false" outlineLevel="0" collapsed="false">
      <c r="A38" s="510" t="n">
        <v>37</v>
      </c>
      <c r="B38" s="510" t="s">
        <v>388</v>
      </c>
      <c r="C38" s="510" t="s">
        <v>33</v>
      </c>
      <c r="D38" s="510" t="s">
        <v>544</v>
      </c>
      <c r="E38" s="510" t="s">
        <v>545</v>
      </c>
      <c r="F38" s="510" t="s">
        <v>546</v>
      </c>
      <c r="G38" s="510" t="s">
        <v>547</v>
      </c>
      <c r="J38" s="510" t="s">
        <v>394</v>
      </c>
    </row>
    <row r="39" customFormat="false" ht="11.25" hidden="false" customHeight="false" outlineLevel="0" collapsed="false">
      <c r="A39" s="510" t="n">
        <v>38</v>
      </c>
      <c r="B39" s="510" t="s">
        <v>388</v>
      </c>
      <c r="C39" s="510" t="s">
        <v>33</v>
      </c>
      <c r="D39" s="510" t="s">
        <v>548</v>
      </c>
      <c r="E39" s="510" t="s">
        <v>549</v>
      </c>
      <c r="F39" s="510" t="s">
        <v>550</v>
      </c>
      <c r="G39" s="510" t="s">
        <v>547</v>
      </c>
      <c r="J39" s="510" t="s">
        <v>394</v>
      </c>
    </row>
    <row r="40" customFormat="false" ht="11.25" hidden="false" customHeight="false" outlineLevel="0" collapsed="false">
      <c r="A40" s="510" t="n">
        <v>39</v>
      </c>
      <c r="B40" s="510" t="s">
        <v>388</v>
      </c>
      <c r="C40" s="510" t="s">
        <v>33</v>
      </c>
      <c r="D40" s="510" t="s">
        <v>551</v>
      </c>
      <c r="E40" s="510" t="s">
        <v>552</v>
      </c>
      <c r="F40" s="510" t="s">
        <v>553</v>
      </c>
      <c r="G40" s="510" t="s">
        <v>486</v>
      </c>
      <c r="H40" s="510" t="s">
        <v>554</v>
      </c>
      <c r="J40" s="510" t="s">
        <v>394</v>
      </c>
    </row>
    <row r="41" customFormat="false" ht="11.25" hidden="false" customHeight="false" outlineLevel="0" collapsed="false">
      <c r="A41" s="510" t="n">
        <v>40</v>
      </c>
      <c r="B41" s="510" t="s">
        <v>388</v>
      </c>
      <c r="C41" s="510" t="s">
        <v>33</v>
      </c>
      <c r="D41" s="510" t="s">
        <v>555</v>
      </c>
      <c r="E41" s="510" t="s">
        <v>556</v>
      </c>
      <c r="F41" s="510" t="s">
        <v>557</v>
      </c>
      <c r="G41" s="510" t="s">
        <v>477</v>
      </c>
      <c r="J41" s="510" t="s">
        <v>394</v>
      </c>
    </row>
    <row r="42" customFormat="false" ht="11.25" hidden="false" customHeight="false" outlineLevel="0" collapsed="false">
      <c r="A42" s="510" t="n">
        <v>41</v>
      </c>
      <c r="B42" s="510" t="s">
        <v>388</v>
      </c>
      <c r="C42" s="510" t="s">
        <v>33</v>
      </c>
      <c r="D42" s="510" t="s">
        <v>558</v>
      </c>
      <c r="E42" s="510" t="s">
        <v>559</v>
      </c>
      <c r="F42" s="510" t="s">
        <v>560</v>
      </c>
      <c r="G42" s="510" t="s">
        <v>547</v>
      </c>
      <c r="J42" s="510" t="s">
        <v>394</v>
      </c>
    </row>
    <row r="43" customFormat="false" ht="11.25" hidden="false" customHeight="false" outlineLevel="0" collapsed="false">
      <c r="A43" s="510" t="n">
        <v>42</v>
      </c>
      <c r="B43" s="510" t="s">
        <v>388</v>
      </c>
      <c r="C43" s="510" t="s">
        <v>33</v>
      </c>
      <c r="D43" s="510" t="s">
        <v>561</v>
      </c>
      <c r="E43" s="510" t="s">
        <v>562</v>
      </c>
      <c r="F43" s="510" t="s">
        <v>563</v>
      </c>
      <c r="G43" s="510" t="s">
        <v>543</v>
      </c>
      <c r="H43" s="510" t="s">
        <v>564</v>
      </c>
      <c r="J43" s="510" t="s">
        <v>394</v>
      </c>
    </row>
    <row r="44" customFormat="false" ht="11.25" hidden="false" customHeight="false" outlineLevel="0" collapsed="false">
      <c r="A44" s="510" t="n">
        <v>43</v>
      </c>
      <c r="B44" s="510" t="s">
        <v>388</v>
      </c>
      <c r="C44" s="510" t="s">
        <v>33</v>
      </c>
      <c r="D44" s="510" t="s">
        <v>565</v>
      </c>
      <c r="E44" s="510" t="s">
        <v>566</v>
      </c>
      <c r="F44" s="510" t="s">
        <v>567</v>
      </c>
      <c r="G44" s="510" t="s">
        <v>568</v>
      </c>
      <c r="J44" s="510" t="s">
        <v>394</v>
      </c>
    </row>
    <row r="45" customFormat="false" ht="11.25" hidden="false" customHeight="false" outlineLevel="0" collapsed="false">
      <c r="A45" s="510" t="n">
        <v>44</v>
      </c>
      <c r="B45" s="510" t="s">
        <v>388</v>
      </c>
      <c r="C45" s="510" t="s">
        <v>33</v>
      </c>
      <c r="D45" s="510" t="s">
        <v>569</v>
      </c>
      <c r="E45" s="510" t="s">
        <v>570</v>
      </c>
      <c r="F45" s="510" t="s">
        <v>571</v>
      </c>
      <c r="G45" s="510" t="s">
        <v>407</v>
      </c>
      <c r="H45" s="510" t="s">
        <v>572</v>
      </c>
      <c r="J45" s="510" t="s">
        <v>394</v>
      </c>
    </row>
    <row r="46" customFormat="false" ht="11.25" hidden="false" customHeight="false" outlineLevel="0" collapsed="false">
      <c r="A46" s="510" t="n">
        <v>45</v>
      </c>
      <c r="B46" s="510" t="s">
        <v>388</v>
      </c>
      <c r="C46" s="510" t="s">
        <v>33</v>
      </c>
      <c r="D46" s="510" t="s">
        <v>573</v>
      </c>
      <c r="E46" s="510" t="s">
        <v>574</v>
      </c>
      <c r="F46" s="510" t="s">
        <v>575</v>
      </c>
      <c r="G46" s="510" t="s">
        <v>576</v>
      </c>
      <c r="J46" s="510" t="s">
        <v>394</v>
      </c>
    </row>
    <row r="47" customFormat="false" ht="11.25" hidden="false" customHeight="false" outlineLevel="0" collapsed="false">
      <c r="A47" s="510" t="n">
        <v>46</v>
      </c>
      <c r="B47" s="510" t="s">
        <v>388</v>
      </c>
      <c r="C47" s="510" t="s">
        <v>33</v>
      </c>
      <c r="D47" s="510" t="s">
        <v>577</v>
      </c>
      <c r="E47" s="510" t="s">
        <v>578</v>
      </c>
      <c r="F47" s="510" t="s">
        <v>579</v>
      </c>
      <c r="G47" s="510" t="s">
        <v>580</v>
      </c>
      <c r="J47" s="510" t="s">
        <v>394</v>
      </c>
    </row>
    <row r="48" customFormat="false" ht="11.25" hidden="false" customHeight="false" outlineLevel="0" collapsed="false">
      <c r="A48" s="510" t="n">
        <v>47</v>
      </c>
      <c r="B48" s="510" t="s">
        <v>388</v>
      </c>
      <c r="C48" s="510" t="s">
        <v>33</v>
      </c>
      <c r="D48" s="510" t="s">
        <v>581</v>
      </c>
      <c r="E48" s="510" t="s">
        <v>582</v>
      </c>
      <c r="F48" s="510" t="s">
        <v>583</v>
      </c>
      <c r="G48" s="510" t="s">
        <v>584</v>
      </c>
      <c r="H48" s="510" t="s">
        <v>585</v>
      </c>
      <c r="J48" s="510" t="s">
        <v>394</v>
      </c>
    </row>
    <row r="49" customFormat="false" ht="11.25" hidden="false" customHeight="false" outlineLevel="0" collapsed="false">
      <c r="A49" s="510" t="n">
        <v>48</v>
      </c>
      <c r="B49" s="510" t="s">
        <v>388</v>
      </c>
      <c r="C49" s="510" t="s">
        <v>33</v>
      </c>
      <c r="D49" s="510" t="s">
        <v>586</v>
      </c>
      <c r="E49" s="510" t="s">
        <v>587</v>
      </c>
      <c r="F49" s="510" t="s">
        <v>588</v>
      </c>
      <c r="G49" s="510" t="s">
        <v>421</v>
      </c>
      <c r="H49" s="510" t="s">
        <v>589</v>
      </c>
      <c r="J49" s="510" t="s">
        <v>394</v>
      </c>
    </row>
    <row r="50" customFormat="false" ht="11.25" hidden="false" customHeight="false" outlineLevel="0" collapsed="false">
      <c r="A50" s="510" t="n">
        <v>49</v>
      </c>
      <c r="B50" s="510" t="s">
        <v>388</v>
      </c>
      <c r="C50" s="510" t="s">
        <v>33</v>
      </c>
      <c r="D50" s="510" t="s">
        <v>590</v>
      </c>
      <c r="E50" s="510" t="s">
        <v>591</v>
      </c>
      <c r="F50" s="510" t="s">
        <v>592</v>
      </c>
      <c r="G50" s="510" t="s">
        <v>547</v>
      </c>
      <c r="H50" s="510" t="s">
        <v>585</v>
      </c>
      <c r="J50" s="510" t="s">
        <v>394</v>
      </c>
    </row>
    <row r="51" customFormat="false" ht="11.25" hidden="false" customHeight="false" outlineLevel="0" collapsed="false">
      <c r="A51" s="510" t="n">
        <v>50</v>
      </c>
      <c r="B51" s="510" t="s">
        <v>388</v>
      </c>
      <c r="C51" s="510" t="s">
        <v>33</v>
      </c>
      <c r="D51" s="510" t="s">
        <v>593</v>
      </c>
      <c r="E51" s="510" t="s">
        <v>594</v>
      </c>
      <c r="F51" s="510" t="s">
        <v>595</v>
      </c>
      <c r="G51" s="510" t="s">
        <v>596</v>
      </c>
      <c r="H51" s="510" t="s">
        <v>597</v>
      </c>
      <c r="J51" s="510" t="s">
        <v>394</v>
      </c>
    </row>
    <row r="52" customFormat="false" ht="11.25" hidden="false" customHeight="false" outlineLevel="0" collapsed="false">
      <c r="A52" s="510" t="n">
        <v>51</v>
      </c>
      <c r="B52" s="510" t="s">
        <v>388</v>
      </c>
      <c r="C52" s="510" t="s">
        <v>33</v>
      </c>
      <c r="D52" s="510" t="s">
        <v>598</v>
      </c>
      <c r="E52" s="510" t="s">
        <v>599</v>
      </c>
      <c r="F52" s="510" t="s">
        <v>600</v>
      </c>
      <c r="G52" s="510" t="s">
        <v>416</v>
      </c>
      <c r="H52" s="510" t="s">
        <v>601</v>
      </c>
      <c r="J52" s="510" t="s">
        <v>394</v>
      </c>
    </row>
    <row r="53" customFormat="false" ht="11.25" hidden="false" customHeight="false" outlineLevel="0" collapsed="false">
      <c r="A53" s="510" t="n">
        <v>52</v>
      </c>
      <c r="B53" s="510" t="s">
        <v>388</v>
      </c>
      <c r="C53" s="510" t="s">
        <v>33</v>
      </c>
      <c r="D53" s="510" t="s">
        <v>602</v>
      </c>
      <c r="E53" s="510" t="s">
        <v>603</v>
      </c>
      <c r="F53" s="510" t="s">
        <v>604</v>
      </c>
      <c r="G53" s="510" t="s">
        <v>416</v>
      </c>
      <c r="H53" s="510" t="s">
        <v>605</v>
      </c>
      <c r="J53" s="510" t="s">
        <v>394</v>
      </c>
    </row>
    <row r="54" customFormat="false" ht="11.25" hidden="false" customHeight="false" outlineLevel="0" collapsed="false">
      <c r="A54" s="510" t="n">
        <v>53</v>
      </c>
      <c r="B54" s="510" t="s">
        <v>388</v>
      </c>
      <c r="C54" s="510" t="s">
        <v>33</v>
      </c>
      <c r="D54" s="510" t="s">
        <v>606</v>
      </c>
      <c r="E54" s="510" t="s">
        <v>607</v>
      </c>
      <c r="F54" s="510" t="s">
        <v>608</v>
      </c>
      <c r="G54" s="510" t="s">
        <v>609</v>
      </c>
      <c r="H54" s="510" t="s">
        <v>610</v>
      </c>
      <c r="J54" s="510" t="s">
        <v>394</v>
      </c>
    </row>
    <row r="55" customFormat="false" ht="11.25" hidden="false" customHeight="false" outlineLevel="0" collapsed="false">
      <c r="A55" s="510" t="n">
        <v>54</v>
      </c>
      <c r="B55" s="510" t="s">
        <v>388</v>
      </c>
      <c r="C55" s="510" t="s">
        <v>33</v>
      </c>
      <c r="D55" s="510" t="s">
        <v>611</v>
      </c>
      <c r="E55" s="510" t="s">
        <v>612</v>
      </c>
      <c r="F55" s="510" t="s">
        <v>613</v>
      </c>
      <c r="G55" s="510" t="s">
        <v>609</v>
      </c>
      <c r="H55" s="510" t="s">
        <v>614</v>
      </c>
      <c r="J55" s="510" t="s">
        <v>394</v>
      </c>
    </row>
    <row r="56" customFormat="false" ht="11.25" hidden="false" customHeight="false" outlineLevel="0" collapsed="false">
      <c r="A56" s="510" t="n">
        <v>55</v>
      </c>
      <c r="B56" s="510" t="s">
        <v>388</v>
      </c>
      <c r="C56" s="510" t="s">
        <v>33</v>
      </c>
      <c r="D56" s="510" t="s">
        <v>615</v>
      </c>
      <c r="E56" s="510" t="s">
        <v>616</v>
      </c>
      <c r="F56" s="510" t="s">
        <v>617</v>
      </c>
      <c r="G56" s="510" t="s">
        <v>609</v>
      </c>
      <c r="H56" s="510" t="s">
        <v>618</v>
      </c>
      <c r="J56" s="510" t="s">
        <v>394</v>
      </c>
    </row>
    <row r="57" customFormat="false" ht="11.25" hidden="false" customHeight="false" outlineLevel="0" collapsed="false">
      <c r="A57" s="510" t="n">
        <v>56</v>
      </c>
      <c r="B57" s="510" t="s">
        <v>388</v>
      </c>
      <c r="C57" s="510" t="s">
        <v>33</v>
      </c>
      <c r="D57" s="510" t="s">
        <v>619</v>
      </c>
      <c r="E57" s="510" t="s">
        <v>620</v>
      </c>
      <c r="F57" s="510" t="s">
        <v>621</v>
      </c>
      <c r="G57" s="510" t="s">
        <v>609</v>
      </c>
      <c r="H57" s="510" t="s">
        <v>622</v>
      </c>
      <c r="J57" s="510" t="s">
        <v>394</v>
      </c>
    </row>
    <row r="58" customFormat="false" ht="11.25" hidden="false" customHeight="false" outlineLevel="0" collapsed="false">
      <c r="A58" s="510" t="n">
        <v>57</v>
      </c>
      <c r="B58" s="510" t="s">
        <v>388</v>
      </c>
      <c r="C58" s="510" t="s">
        <v>33</v>
      </c>
      <c r="D58" s="510" t="s">
        <v>623</v>
      </c>
      <c r="E58" s="510" t="s">
        <v>624</v>
      </c>
      <c r="F58" s="510" t="s">
        <v>625</v>
      </c>
      <c r="G58" s="510" t="s">
        <v>609</v>
      </c>
      <c r="H58" s="510" t="s">
        <v>626</v>
      </c>
      <c r="J58" s="510" t="s">
        <v>394</v>
      </c>
    </row>
    <row r="59" customFormat="false" ht="11.25" hidden="false" customHeight="false" outlineLevel="0" collapsed="false">
      <c r="A59" s="510" t="n">
        <v>58</v>
      </c>
      <c r="B59" s="510" t="s">
        <v>388</v>
      </c>
      <c r="C59" s="510" t="s">
        <v>33</v>
      </c>
      <c r="D59" s="510" t="s">
        <v>627</v>
      </c>
      <c r="E59" s="510" t="s">
        <v>628</v>
      </c>
      <c r="F59" s="510" t="s">
        <v>629</v>
      </c>
      <c r="G59" s="510" t="s">
        <v>609</v>
      </c>
      <c r="H59" s="510" t="s">
        <v>630</v>
      </c>
      <c r="J59" s="510" t="s">
        <v>394</v>
      </c>
    </row>
    <row r="60" customFormat="false" ht="11.25" hidden="false" customHeight="false" outlineLevel="0" collapsed="false">
      <c r="A60" s="510" t="n">
        <v>59</v>
      </c>
      <c r="B60" s="510" t="s">
        <v>388</v>
      </c>
      <c r="C60" s="510" t="s">
        <v>33</v>
      </c>
      <c r="D60" s="510" t="s">
        <v>631</v>
      </c>
      <c r="E60" s="510" t="s">
        <v>632</v>
      </c>
      <c r="F60" s="510" t="s">
        <v>633</v>
      </c>
      <c r="G60" s="510" t="s">
        <v>398</v>
      </c>
      <c r="H60" s="510" t="s">
        <v>634</v>
      </c>
      <c r="J60" s="510" t="s">
        <v>394</v>
      </c>
    </row>
    <row r="61" customFormat="false" ht="11.25" hidden="false" customHeight="false" outlineLevel="0" collapsed="false">
      <c r="A61" s="510" t="n">
        <v>60</v>
      </c>
      <c r="B61" s="510" t="s">
        <v>388</v>
      </c>
      <c r="C61" s="510" t="s">
        <v>33</v>
      </c>
      <c r="D61" s="510" t="s">
        <v>635</v>
      </c>
      <c r="E61" s="510" t="s">
        <v>636</v>
      </c>
      <c r="F61" s="510" t="s">
        <v>637</v>
      </c>
      <c r="G61" s="510" t="s">
        <v>638</v>
      </c>
      <c r="J61" s="510" t="s">
        <v>394</v>
      </c>
    </row>
    <row r="62" customFormat="false" ht="11.25" hidden="false" customHeight="false" outlineLevel="0" collapsed="false">
      <c r="A62" s="510" t="n">
        <v>61</v>
      </c>
      <c r="B62" s="510" t="s">
        <v>388</v>
      </c>
      <c r="C62" s="510" t="s">
        <v>33</v>
      </c>
      <c r="D62" s="510" t="s">
        <v>639</v>
      </c>
      <c r="E62" s="510" t="s">
        <v>640</v>
      </c>
      <c r="F62" s="510" t="s">
        <v>641</v>
      </c>
      <c r="G62" s="510" t="s">
        <v>398</v>
      </c>
      <c r="H62" s="510" t="s">
        <v>399</v>
      </c>
      <c r="J62" s="510" t="s">
        <v>394</v>
      </c>
    </row>
    <row r="63" customFormat="false" ht="11.25" hidden="false" customHeight="false" outlineLevel="0" collapsed="false">
      <c r="A63" s="510" t="n">
        <v>62</v>
      </c>
      <c r="B63" s="510" t="s">
        <v>388</v>
      </c>
      <c r="C63" s="510" t="s">
        <v>33</v>
      </c>
      <c r="D63" s="510" t="s">
        <v>642</v>
      </c>
      <c r="E63" s="510" t="s">
        <v>643</v>
      </c>
      <c r="F63" s="510" t="s">
        <v>644</v>
      </c>
      <c r="G63" s="510" t="s">
        <v>580</v>
      </c>
      <c r="J63" s="510" t="s">
        <v>394</v>
      </c>
    </row>
    <row r="64" customFormat="false" ht="11.25" hidden="false" customHeight="false" outlineLevel="0" collapsed="false">
      <c r="A64" s="510" t="n">
        <v>63</v>
      </c>
      <c r="B64" s="510" t="s">
        <v>388</v>
      </c>
      <c r="C64" s="510" t="s">
        <v>33</v>
      </c>
      <c r="D64" s="510" t="s">
        <v>645</v>
      </c>
      <c r="E64" s="510" t="s">
        <v>646</v>
      </c>
      <c r="F64" s="510" t="s">
        <v>647</v>
      </c>
      <c r="G64" s="510" t="s">
        <v>648</v>
      </c>
      <c r="H64" s="510" t="s">
        <v>649</v>
      </c>
      <c r="J64" s="510" t="s">
        <v>394</v>
      </c>
    </row>
    <row r="65" customFormat="false" ht="11.25" hidden="false" customHeight="false" outlineLevel="0" collapsed="false">
      <c r="A65" s="510" t="n">
        <v>64</v>
      </c>
      <c r="B65" s="510" t="s">
        <v>388</v>
      </c>
      <c r="C65" s="510" t="s">
        <v>33</v>
      </c>
      <c r="D65" s="510" t="s">
        <v>650</v>
      </c>
      <c r="E65" s="510" t="s">
        <v>651</v>
      </c>
      <c r="F65" s="510" t="s">
        <v>652</v>
      </c>
      <c r="G65" s="510" t="s">
        <v>648</v>
      </c>
      <c r="H65" s="510" t="s">
        <v>653</v>
      </c>
      <c r="J65" s="510" t="s">
        <v>394</v>
      </c>
    </row>
    <row r="66" customFormat="false" ht="11.25" hidden="false" customHeight="false" outlineLevel="0" collapsed="false">
      <c r="A66" s="510" t="n">
        <v>65</v>
      </c>
      <c r="B66" s="510" t="s">
        <v>388</v>
      </c>
      <c r="C66" s="510" t="s">
        <v>33</v>
      </c>
      <c r="D66" s="510" t="s">
        <v>654</v>
      </c>
      <c r="E66" s="510" t="s">
        <v>655</v>
      </c>
      <c r="F66" s="510" t="s">
        <v>656</v>
      </c>
      <c r="G66" s="510" t="s">
        <v>657</v>
      </c>
      <c r="H66" s="510" t="s">
        <v>658</v>
      </c>
      <c r="J66" s="510" t="s">
        <v>394</v>
      </c>
    </row>
    <row r="67" customFormat="false" ht="11.25" hidden="false" customHeight="false" outlineLevel="0" collapsed="false">
      <c r="A67" s="510" t="n">
        <v>66</v>
      </c>
      <c r="B67" s="510" t="s">
        <v>388</v>
      </c>
      <c r="C67" s="510" t="s">
        <v>33</v>
      </c>
      <c r="D67" s="510" t="s">
        <v>659</v>
      </c>
      <c r="E67" s="510" t="s">
        <v>660</v>
      </c>
      <c r="F67" s="510" t="s">
        <v>661</v>
      </c>
      <c r="G67" s="510" t="s">
        <v>662</v>
      </c>
      <c r="H67" s="510" t="s">
        <v>663</v>
      </c>
      <c r="J67" s="510" t="s">
        <v>394</v>
      </c>
    </row>
    <row r="68" customFormat="false" ht="11.25" hidden="false" customHeight="false" outlineLevel="0" collapsed="false">
      <c r="A68" s="510" t="n">
        <v>67</v>
      </c>
      <c r="B68" s="510" t="s">
        <v>388</v>
      </c>
      <c r="C68" s="510" t="s">
        <v>33</v>
      </c>
      <c r="D68" s="510" t="s">
        <v>664</v>
      </c>
      <c r="E68" s="510" t="s">
        <v>665</v>
      </c>
      <c r="F68" s="510" t="s">
        <v>666</v>
      </c>
      <c r="G68" s="510" t="s">
        <v>412</v>
      </c>
      <c r="H68" s="510" t="s">
        <v>667</v>
      </c>
      <c r="J68" s="510" t="s">
        <v>394</v>
      </c>
    </row>
    <row r="69" customFormat="false" ht="11.25" hidden="false" customHeight="false" outlineLevel="0" collapsed="false">
      <c r="A69" s="510" t="n">
        <v>68</v>
      </c>
      <c r="B69" s="510" t="s">
        <v>388</v>
      </c>
      <c r="C69" s="510" t="s">
        <v>33</v>
      </c>
      <c r="D69" s="510" t="s">
        <v>668</v>
      </c>
      <c r="E69" s="510" t="s">
        <v>669</v>
      </c>
      <c r="F69" s="510" t="s">
        <v>670</v>
      </c>
      <c r="G69" s="510" t="s">
        <v>412</v>
      </c>
      <c r="H69" s="510" t="s">
        <v>671</v>
      </c>
      <c r="J69" s="510" t="s">
        <v>394</v>
      </c>
    </row>
    <row r="70" customFormat="false" ht="11.25" hidden="false" customHeight="false" outlineLevel="0" collapsed="false">
      <c r="A70" s="510" t="n">
        <v>69</v>
      </c>
      <c r="B70" s="510" t="s">
        <v>388</v>
      </c>
      <c r="C70" s="510" t="s">
        <v>33</v>
      </c>
      <c r="D70" s="510" t="s">
        <v>672</v>
      </c>
      <c r="E70" s="510" t="s">
        <v>673</v>
      </c>
      <c r="F70" s="510" t="s">
        <v>674</v>
      </c>
      <c r="G70" s="510" t="s">
        <v>450</v>
      </c>
      <c r="H70" s="510" t="s">
        <v>675</v>
      </c>
      <c r="J70" s="510" t="s">
        <v>394</v>
      </c>
    </row>
    <row r="71" customFormat="false" ht="11.25" hidden="false" customHeight="false" outlineLevel="0" collapsed="false">
      <c r="A71" s="510" t="n">
        <v>70</v>
      </c>
      <c r="B71" s="510" t="s">
        <v>388</v>
      </c>
      <c r="C71" s="510" t="s">
        <v>33</v>
      </c>
      <c r="D71" s="510" t="s">
        <v>676</v>
      </c>
      <c r="E71" s="510" t="s">
        <v>677</v>
      </c>
      <c r="F71" s="510" t="s">
        <v>678</v>
      </c>
      <c r="G71" s="510" t="s">
        <v>412</v>
      </c>
      <c r="H71" s="510" t="s">
        <v>679</v>
      </c>
      <c r="J71" s="510" t="s">
        <v>394</v>
      </c>
    </row>
    <row r="72" customFormat="false" ht="11.25" hidden="false" customHeight="false" outlineLevel="0" collapsed="false">
      <c r="A72" s="510" t="n">
        <v>71</v>
      </c>
      <c r="B72" s="510" t="s">
        <v>388</v>
      </c>
      <c r="C72" s="510" t="s">
        <v>33</v>
      </c>
      <c r="D72" s="510" t="s">
        <v>680</v>
      </c>
      <c r="E72" s="510" t="s">
        <v>681</v>
      </c>
      <c r="F72" s="510" t="s">
        <v>682</v>
      </c>
      <c r="G72" s="510" t="s">
        <v>662</v>
      </c>
      <c r="H72" s="510" t="s">
        <v>683</v>
      </c>
      <c r="J72" s="510" t="s">
        <v>394</v>
      </c>
    </row>
    <row r="73" customFormat="false" ht="11.25" hidden="false" customHeight="false" outlineLevel="0" collapsed="false">
      <c r="A73" s="510" t="n">
        <v>72</v>
      </c>
      <c r="B73" s="510" t="s">
        <v>388</v>
      </c>
      <c r="C73" s="510" t="s">
        <v>33</v>
      </c>
      <c r="D73" s="510" t="s">
        <v>684</v>
      </c>
      <c r="E73" s="510" t="s">
        <v>685</v>
      </c>
      <c r="F73" s="510" t="s">
        <v>686</v>
      </c>
      <c r="G73" s="510" t="s">
        <v>662</v>
      </c>
      <c r="H73" s="510" t="s">
        <v>687</v>
      </c>
      <c r="J73" s="510" t="s">
        <v>394</v>
      </c>
    </row>
    <row r="74" customFormat="false" ht="11.25" hidden="false" customHeight="false" outlineLevel="0" collapsed="false">
      <c r="A74" s="510" t="n">
        <v>73</v>
      </c>
      <c r="B74" s="510" t="s">
        <v>388</v>
      </c>
      <c r="C74" s="510" t="s">
        <v>33</v>
      </c>
      <c r="D74" s="510" t="s">
        <v>688</v>
      </c>
      <c r="E74" s="510" t="s">
        <v>689</v>
      </c>
      <c r="F74" s="510" t="s">
        <v>690</v>
      </c>
      <c r="G74" s="510" t="s">
        <v>662</v>
      </c>
      <c r="H74" s="510" t="s">
        <v>691</v>
      </c>
      <c r="J74" s="510" t="s">
        <v>394</v>
      </c>
    </row>
    <row r="75" customFormat="false" ht="11.25" hidden="false" customHeight="false" outlineLevel="0" collapsed="false">
      <c r="A75" s="510" t="n">
        <v>74</v>
      </c>
      <c r="B75" s="510" t="s">
        <v>388</v>
      </c>
      <c r="C75" s="510" t="s">
        <v>33</v>
      </c>
      <c r="D75" s="510" t="s">
        <v>692</v>
      </c>
      <c r="E75" s="510" t="s">
        <v>693</v>
      </c>
      <c r="F75" s="510" t="s">
        <v>694</v>
      </c>
      <c r="G75" s="510" t="s">
        <v>657</v>
      </c>
      <c r="H75" s="510" t="s">
        <v>695</v>
      </c>
      <c r="J75" s="510" t="s">
        <v>394</v>
      </c>
    </row>
    <row r="76" customFormat="false" ht="11.25" hidden="false" customHeight="false" outlineLevel="0" collapsed="false">
      <c r="A76" s="510" t="n">
        <v>75</v>
      </c>
      <c r="B76" s="510" t="s">
        <v>388</v>
      </c>
      <c r="C76" s="510" t="s">
        <v>33</v>
      </c>
      <c r="D76" s="510" t="s">
        <v>696</v>
      </c>
      <c r="E76" s="510" t="s">
        <v>697</v>
      </c>
      <c r="F76" s="510" t="s">
        <v>698</v>
      </c>
      <c r="G76" s="510" t="s">
        <v>412</v>
      </c>
      <c r="J76" s="510" t="s">
        <v>394</v>
      </c>
    </row>
    <row r="77" customFormat="false" ht="11.25" hidden="false" customHeight="false" outlineLevel="0" collapsed="false">
      <c r="A77" s="510" t="n">
        <v>76</v>
      </c>
      <c r="B77" s="510" t="s">
        <v>388</v>
      </c>
      <c r="C77" s="510" t="s">
        <v>33</v>
      </c>
      <c r="D77" s="510" t="s">
        <v>699</v>
      </c>
      <c r="E77" s="510" t="s">
        <v>700</v>
      </c>
      <c r="F77" s="510" t="s">
        <v>701</v>
      </c>
      <c r="G77" s="510" t="s">
        <v>662</v>
      </c>
      <c r="H77" s="510" t="s">
        <v>702</v>
      </c>
      <c r="J77" s="510" t="s">
        <v>394</v>
      </c>
    </row>
    <row r="78" customFormat="false" ht="11.25" hidden="false" customHeight="false" outlineLevel="0" collapsed="false">
      <c r="A78" s="510" t="n">
        <v>77</v>
      </c>
      <c r="B78" s="510" t="s">
        <v>388</v>
      </c>
      <c r="C78" s="510" t="s">
        <v>33</v>
      </c>
      <c r="D78" s="510" t="s">
        <v>703</v>
      </c>
      <c r="E78" s="510" t="s">
        <v>704</v>
      </c>
      <c r="F78" s="510" t="s">
        <v>705</v>
      </c>
      <c r="G78" s="510" t="s">
        <v>412</v>
      </c>
      <c r="H78" s="510" t="s">
        <v>706</v>
      </c>
      <c r="J78" s="510" t="s">
        <v>394</v>
      </c>
    </row>
    <row r="79" customFormat="false" ht="11.25" hidden="false" customHeight="false" outlineLevel="0" collapsed="false">
      <c r="A79" s="510" t="n">
        <v>78</v>
      </c>
      <c r="B79" s="510" t="s">
        <v>388</v>
      </c>
      <c r="C79" s="510" t="s">
        <v>33</v>
      </c>
      <c r="D79" s="510" t="s">
        <v>707</v>
      </c>
      <c r="E79" s="510" t="s">
        <v>708</v>
      </c>
      <c r="F79" s="510" t="s">
        <v>709</v>
      </c>
      <c r="G79" s="510" t="s">
        <v>412</v>
      </c>
      <c r="J79" s="510" t="s">
        <v>394</v>
      </c>
    </row>
    <row r="80" customFormat="false" ht="11.25" hidden="false" customHeight="false" outlineLevel="0" collapsed="false">
      <c r="A80" s="510" t="n">
        <v>79</v>
      </c>
      <c r="B80" s="510" t="s">
        <v>388</v>
      </c>
      <c r="C80" s="510" t="s">
        <v>33</v>
      </c>
      <c r="D80" s="510" t="s">
        <v>710</v>
      </c>
      <c r="E80" s="510" t="s">
        <v>711</v>
      </c>
      <c r="F80" s="510" t="s">
        <v>712</v>
      </c>
      <c r="G80" s="510" t="s">
        <v>713</v>
      </c>
      <c r="H80" s="510" t="s">
        <v>714</v>
      </c>
      <c r="J80" s="510" t="s">
        <v>394</v>
      </c>
    </row>
    <row r="81" customFormat="false" ht="11.25" hidden="false" customHeight="false" outlineLevel="0" collapsed="false">
      <c r="A81" s="510" t="n">
        <v>80</v>
      </c>
      <c r="B81" s="510" t="s">
        <v>388</v>
      </c>
      <c r="C81" s="510" t="s">
        <v>33</v>
      </c>
      <c r="D81" s="510" t="s">
        <v>715</v>
      </c>
      <c r="E81" s="510" t="s">
        <v>716</v>
      </c>
      <c r="F81" s="510" t="s">
        <v>717</v>
      </c>
      <c r="G81" s="510" t="s">
        <v>436</v>
      </c>
      <c r="H81" s="510" t="s">
        <v>718</v>
      </c>
      <c r="J81" s="510" t="s">
        <v>394</v>
      </c>
    </row>
    <row r="82" customFormat="false" ht="11.25" hidden="false" customHeight="false" outlineLevel="0" collapsed="false">
      <c r="A82" s="510" t="n">
        <v>81</v>
      </c>
      <c r="B82" s="510" t="s">
        <v>388</v>
      </c>
      <c r="C82" s="510" t="s">
        <v>33</v>
      </c>
      <c r="D82" s="510" t="s">
        <v>719</v>
      </c>
      <c r="E82" s="510" t="s">
        <v>720</v>
      </c>
      <c r="F82" s="510" t="s">
        <v>721</v>
      </c>
      <c r="G82" s="510" t="s">
        <v>520</v>
      </c>
      <c r="H82" s="510" t="s">
        <v>722</v>
      </c>
      <c r="J82" s="510" t="s">
        <v>394</v>
      </c>
    </row>
    <row r="83" customFormat="false" ht="11.25" hidden="false" customHeight="false" outlineLevel="0" collapsed="false">
      <c r="A83" s="510" t="n">
        <v>82</v>
      </c>
      <c r="B83" s="510" t="s">
        <v>388</v>
      </c>
      <c r="C83" s="510" t="s">
        <v>33</v>
      </c>
      <c r="D83" s="510" t="s">
        <v>723</v>
      </c>
      <c r="E83" s="510" t="s">
        <v>724</v>
      </c>
      <c r="F83" s="510" t="s">
        <v>725</v>
      </c>
      <c r="G83" s="510" t="s">
        <v>520</v>
      </c>
      <c r="H83" s="510" t="s">
        <v>726</v>
      </c>
      <c r="J83" s="510" t="s">
        <v>394</v>
      </c>
    </row>
    <row r="84" customFormat="false" ht="11.25" hidden="false" customHeight="false" outlineLevel="0" collapsed="false">
      <c r="A84" s="510" t="n">
        <v>83</v>
      </c>
      <c r="B84" s="510" t="s">
        <v>388</v>
      </c>
      <c r="C84" s="510" t="s">
        <v>33</v>
      </c>
      <c r="D84" s="510" t="s">
        <v>727</v>
      </c>
      <c r="E84" s="510" t="s">
        <v>728</v>
      </c>
      <c r="F84" s="510" t="s">
        <v>729</v>
      </c>
      <c r="G84" s="510" t="s">
        <v>713</v>
      </c>
      <c r="H84" s="510" t="s">
        <v>730</v>
      </c>
      <c r="J84" s="510" t="s">
        <v>394</v>
      </c>
    </row>
    <row r="85" customFormat="false" ht="11.25" hidden="false" customHeight="false" outlineLevel="0" collapsed="false">
      <c r="A85" s="510" t="n">
        <v>84</v>
      </c>
      <c r="B85" s="510" t="s">
        <v>388</v>
      </c>
      <c r="C85" s="510" t="s">
        <v>33</v>
      </c>
      <c r="D85" s="510" t="s">
        <v>731</v>
      </c>
      <c r="E85" s="510" t="s">
        <v>732</v>
      </c>
      <c r="F85" s="510" t="s">
        <v>733</v>
      </c>
      <c r="G85" s="510" t="s">
        <v>520</v>
      </c>
      <c r="H85" s="510" t="s">
        <v>722</v>
      </c>
      <c r="J85" s="510" t="s">
        <v>394</v>
      </c>
    </row>
    <row r="86" customFormat="false" ht="11.25" hidden="false" customHeight="false" outlineLevel="0" collapsed="false">
      <c r="A86" s="510" t="n">
        <v>85</v>
      </c>
      <c r="B86" s="510" t="s">
        <v>388</v>
      </c>
      <c r="C86" s="510" t="s">
        <v>33</v>
      </c>
      <c r="D86" s="510" t="s">
        <v>734</v>
      </c>
      <c r="E86" s="510" t="s">
        <v>735</v>
      </c>
      <c r="F86" s="510" t="s">
        <v>736</v>
      </c>
      <c r="G86" s="510" t="s">
        <v>520</v>
      </c>
      <c r="H86" s="510" t="s">
        <v>722</v>
      </c>
      <c r="J86" s="510" t="s">
        <v>394</v>
      </c>
    </row>
    <row r="87" customFormat="false" ht="11.25" hidden="false" customHeight="false" outlineLevel="0" collapsed="false">
      <c r="A87" s="510" t="n">
        <v>86</v>
      </c>
      <c r="B87" s="510" t="s">
        <v>388</v>
      </c>
      <c r="C87" s="510" t="s">
        <v>33</v>
      </c>
      <c r="D87" s="510" t="s">
        <v>737</v>
      </c>
      <c r="E87" s="510" t="s">
        <v>738</v>
      </c>
      <c r="F87" s="510" t="s">
        <v>739</v>
      </c>
      <c r="G87" s="510" t="s">
        <v>740</v>
      </c>
      <c r="H87" s="510" t="s">
        <v>741</v>
      </c>
      <c r="J87" s="510" t="s">
        <v>394</v>
      </c>
    </row>
    <row r="88" customFormat="false" ht="11.25" hidden="false" customHeight="false" outlineLevel="0" collapsed="false">
      <c r="A88" s="510" t="n">
        <v>87</v>
      </c>
      <c r="B88" s="510" t="s">
        <v>388</v>
      </c>
      <c r="C88" s="510" t="s">
        <v>33</v>
      </c>
      <c r="D88" s="510" t="s">
        <v>742</v>
      </c>
      <c r="E88" s="510" t="s">
        <v>743</v>
      </c>
      <c r="F88" s="510" t="s">
        <v>744</v>
      </c>
      <c r="G88" s="510" t="s">
        <v>436</v>
      </c>
      <c r="H88" s="510" t="s">
        <v>745</v>
      </c>
      <c r="J88" s="510" t="s">
        <v>394</v>
      </c>
    </row>
    <row r="89" customFormat="false" ht="11.25" hidden="false" customHeight="false" outlineLevel="0" collapsed="false">
      <c r="A89" s="510" t="n">
        <v>88</v>
      </c>
      <c r="B89" s="510" t="s">
        <v>388</v>
      </c>
      <c r="C89" s="510" t="s">
        <v>33</v>
      </c>
      <c r="D89" s="510" t="s">
        <v>746</v>
      </c>
      <c r="E89" s="510" t="s">
        <v>747</v>
      </c>
      <c r="F89" s="510" t="s">
        <v>748</v>
      </c>
      <c r="G89" s="510" t="s">
        <v>657</v>
      </c>
      <c r="H89" s="510" t="s">
        <v>749</v>
      </c>
      <c r="J89" s="510" t="s">
        <v>394</v>
      </c>
    </row>
    <row r="90" customFormat="false" ht="11.25" hidden="false" customHeight="false" outlineLevel="0" collapsed="false">
      <c r="A90" s="510" t="n">
        <v>89</v>
      </c>
      <c r="B90" s="510" t="s">
        <v>388</v>
      </c>
      <c r="C90" s="510" t="s">
        <v>33</v>
      </c>
      <c r="D90" s="510" t="s">
        <v>750</v>
      </c>
      <c r="E90" s="510" t="s">
        <v>751</v>
      </c>
      <c r="F90" s="510" t="s">
        <v>752</v>
      </c>
      <c r="G90" s="510" t="s">
        <v>457</v>
      </c>
      <c r="H90" s="510" t="s">
        <v>753</v>
      </c>
      <c r="J90" s="510" t="s">
        <v>394</v>
      </c>
    </row>
    <row r="91" customFormat="false" ht="11.25" hidden="false" customHeight="false" outlineLevel="0" collapsed="false">
      <c r="A91" s="510" t="n">
        <v>90</v>
      </c>
      <c r="B91" s="510" t="s">
        <v>388</v>
      </c>
      <c r="C91" s="510" t="s">
        <v>33</v>
      </c>
      <c r="D91" s="510" t="s">
        <v>754</v>
      </c>
      <c r="E91" s="510" t="s">
        <v>755</v>
      </c>
      <c r="F91" s="510" t="s">
        <v>756</v>
      </c>
      <c r="G91" s="510" t="s">
        <v>457</v>
      </c>
      <c r="H91" s="510" t="s">
        <v>757</v>
      </c>
      <c r="J91" s="510" t="s">
        <v>394</v>
      </c>
    </row>
    <row r="92" customFormat="false" ht="11.25" hidden="false" customHeight="false" outlineLevel="0" collapsed="false">
      <c r="A92" s="510" t="n">
        <v>91</v>
      </c>
      <c r="B92" s="510" t="s">
        <v>388</v>
      </c>
      <c r="C92" s="510" t="s">
        <v>33</v>
      </c>
      <c r="D92" s="510" t="s">
        <v>758</v>
      </c>
      <c r="E92" s="510" t="s">
        <v>759</v>
      </c>
      <c r="F92" s="510" t="s">
        <v>760</v>
      </c>
      <c r="G92" s="510" t="s">
        <v>457</v>
      </c>
      <c r="H92" s="510" t="s">
        <v>757</v>
      </c>
      <c r="J92" s="510" t="s">
        <v>394</v>
      </c>
    </row>
    <row r="93" customFormat="false" ht="11.25" hidden="false" customHeight="false" outlineLevel="0" collapsed="false">
      <c r="A93" s="510" t="n">
        <v>92</v>
      </c>
      <c r="B93" s="510" t="s">
        <v>388</v>
      </c>
      <c r="C93" s="510" t="s">
        <v>33</v>
      </c>
      <c r="D93" s="510" t="s">
        <v>761</v>
      </c>
      <c r="E93" s="510" t="s">
        <v>762</v>
      </c>
      <c r="F93" s="510" t="s">
        <v>763</v>
      </c>
      <c r="G93" s="510" t="s">
        <v>457</v>
      </c>
      <c r="H93" s="510" t="s">
        <v>764</v>
      </c>
      <c r="J93" s="510" t="s">
        <v>394</v>
      </c>
    </row>
    <row r="94" customFormat="false" ht="11.25" hidden="false" customHeight="false" outlineLevel="0" collapsed="false">
      <c r="A94" s="510" t="n">
        <v>93</v>
      </c>
      <c r="B94" s="510" t="s">
        <v>388</v>
      </c>
      <c r="C94" s="510" t="s">
        <v>33</v>
      </c>
      <c r="D94" s="510" t="s">
        <v>765</v>
      </c>
      <c r="E94" s="510" t="s">
        <v>766</v>
      </c>
      <c r="F94" s="510" t="s">
        <v>767</v>
      </c>
      <c r="G94" s="510" t="s">
        <v>416</v>
      </c>
      <c r="H94" s="510" t="s">
        <v>768</v>
      </c>
      <c r="J94" s="510" t="s">
        <v>394</v>
      </c>
    </row>
    <row r="95" customFormat="false" ht="11.25" hidden="false" customHeight="false" outlineLevel="0" collapsed="false">
      <c r="A95" s="510" t="n">
        <v>94</v>
      </c>
      <c r="B95" s="510" t="s">
        <v>388</v>
      </c>
      <c r="C95" s="510" t="s">
        <v>33</v>
      </c>
      <c r="D95" s="510" t="s">
        <v>769</v>
      </c>
      <c r="E95" s="510" t="s">
        <v>770</v>
      </c>
      <c r="F95" s="510" t="s">
        <v>771</v>
      </c>
      <c r="G95" s="510" t="s">
        <v>465</v>
      </c>
      <c r="J95" s="510" t="s">
        <v>394</v>
      </c>
    </row>
    <row r="96" customFormat="false" ht="11.25" hidden="false" customHeight="false" outlineLevel="0" collapsed="false">
      <c r="A96" s="510" t="n">
        <v>95</v>
      </c>
      <c r="B96" s="510" t="s">
        <v>388</v>
      </c>
      <c r="C96" s="510" t="s">
        <v>33</v>
      </c>
      <c r="D96" s="510" t="s">
        <v>772</v>
      </c>
      <c r="E96" s="510" t="s">
        <v>773</v>
      </c>
      <c r="F96" s="510" t="s">
        <v>774</v>
      </c>
      <c r="G96" s="510" t="s">
        <v>465</v>
      </c>
      <c r="J96" s="510" t="s">
        <v>394</v>
      </c>
    </row>
    <row r="97" customFormat="false" ht="11.25" hidden="false" customHeight="false" outlineLevel="0" collapsed="false">
      <c r="A97" s="510" t="n">
        <v>96</v>
      </c>
      <c r="B97" s="510" t="s">
        <v>388</v>
      </c>
      <c r="C97" s="510" t="s">
        <v>33</v>
      </c>
      <c r="D97" s="510" t="s">
        <v>775</v>
      </c>
      <c r="E97" s="510" t="s">
        <v>776</v>
      </c>
      <c r="F97" s="510" t="s">
        <v>777</v>
      </c>
      <c r="G97" s="510" t="s">
        <v>778</v>
      </c>
      <c r="J97" s="510" t="s">
        <v>394</v>
      </c>
    </row>
    <row r="98" customFormat="false" ht="11.25" hidden="false" customHeight="false" outlineLevel="0" collapsed="false">
      <c r="A98" s="510" t="n">
        <v>97</v>
      </c>
      <c r="B98" s="510" t="s">
        <v>388</v>
      </c>
      <c r="C98" s="510" t="s">
        <v>33</v>
      </c>
      <c r="D98" s="510" t="s">
        <v>779</v>
      </c>
      <c r="E98" s="510" t="s">
        <v>780</v>
      </c>
      <c r="F98" s="510" t="s">
        <v>781</v>
      </c>
      <c r="G98" s="510" t="s">
        <v>576</v>
      </c>
      <c r="J98" s="510" t="s">
        <v>394</v>
      </c>
    </row>
    <row r="99" customFormat="false" ht="11.25" hidden="false" customHeight="false" outlineLevel="0" collapsed="false">
      <c r="A99" s="510" t="n">
        <v>98</v>
      </c>
      <c r="B99" s="510" t="s">
        <v>388</v>
      </c>
      <c r="C99" s="510" t="s">
        <v>33</v>
      </c>
      <c r="D99" s="510" t="s">
        <v>782</v>
      </c>
      <c r="E99" s="510" t="s">
        <v>783</v>
      </c>
      <c r="F99" s="510" t="s">
        <v>784</v>
      </c>
      <c r="G99" s="510" t="s">
        <v>457</v>
      </c>
      <c r="H99" s="510" t="s">
        <v>785</v>
      </c>
      <c r="J99" s="510" t="s">
        <v>394</v>
      </c>
    </row>
    <row r="100" customFormat="false" ht="11.25" hidden="false" customHeight="false" outlineLevel="0" collapsed="false">
      <c r="A100" s="510" t="n">
        <v>99</v>
      </c>
      <c r="B100" s="510" t="s">
        <v>388</v>
      </c>
      <c r="C100" s="510" t="s">
        <v>33</v>
      </c>
      <c r="D100" s="510" t="s">
        <v>786</v>
      </c>
      <c r="E100" s="510" t="s">
        <v>787</v>
      </c>
      <c r="F100" s="510" t="s">
        <v>788</v>
      </c>
      <c r="G100" s="510" t="s">
        <v>457</v>
      </c>
      <c r="H100" s="510" t="s">
        <v>789</v>
      </c>
      <c r="J100" s="510" t="s">
        <v>394</v>
      </c>
    </row>
    <row r="101" customFormat="false" ht="11.25" hidden="false" customHeight="false" outlineLevel="0" collapsed="false">
      <c r="A101" s="510" t="n">
        <v>100</v>
      </c>
      <c r="B101" s="510" t="s">
        <v>388</v>
      </c>
      <c r="C101" s="510" t="s">
        <v>33</v>
      </c>
      <c r="D101" s="510" t="s">
        <v>790</v>
      </c>
      <c r="E101" s="510" t="s">
        <v>791</v>
      </c>
      <c r="F101" s="510" t="s">
        <v>792</v>
      </c>
      <c r="G101" s="510" t="s">
        <v>740</v>
      </c>
      <c r="J101" s="510" t="s">
        <v>394</v>
      </c>
    </row>
    <row r="102" customFormat="false" ht="11.25" hidden="false" customHeight="false" outlineLevel="0" collapsed="false">
      <c r="A102" s="510" t="n">
        <v>101</v>
      </c>
      <c r="B102" s="510" t="s">
        <v>388</v>
      </c>
      <c r="C102" s="510" t="s">
        <v>33</v>
      </c>
      <c r="D102" s="510" t="s">
        <v>793</v>
      </c>
      <c r="E102" s="510" t="s">
        <v>794</v>
      </c>
      <c r="F102" s="510" t="s">
        <v>795</v>
      </c>
      <c r="G102" s="510" t="s">
        <v>457</v>
      </c>
      <c r="H102" s="510" t="s">
        <v>796</v>
      </c>
      <c r="J102" s="510" t="s">
        <v>394</v>
      </c>
    </row>
    <row r="103" customFormat="false" ht="11.25" hidden="false" customHeight="false" outlineLevel="0" collapsed="false">
      <c r="A103" s="510" t="n">
        <v>102</v>
      </c>
      <c r="B103" s="510" t="s">
        <v>388</v>
      </c>
      <c r="C103" s="510" t="s">
        <v>33</v>
      </c>
      <c r="D103" s="510" t="s">
        <v>797</v>
      </c>
      <c r="E103" s="510" t="s">
        <v>798</v>
      </c>
      <c r="F103" s="510" t="s">
        <v>799</v>
      </c>
      <c r="G103" s="510" t="s">
        <v>800</v>
      </c>
      <c r="H103" s="510" t="s">
        <v>801</v>
      </c>
      <c r="J103" s="510" t="s">
        <v>394</v>
      </c>
    </row>
    <row r="104" customFormat="false" ht="11.25" hidden="false" customHeight="false" outlineLevel="0" collapsed="false">
      <c r="A104" s="510" t="n">
        <v>103</v>
      </c>
      <c r="B104" s="510" t="s">
        <v>388</v>
      </c>
      <c r="C104" s="510" t="s">
        <v>33</v>
      </c>
      <c r="D104" s="510" t="s">
        <v>802</v>
      </c>
      <c r="E104" s="510" t="s">
        <v>803</v>
      </c>
      <c r="F104" s="510" t="s">
        <v>804</v>
      </c>
      <c r="G104" s="510" t="s">
        <v>800</v>
      </c>
      <c r="H104" s="510" t="s">
        <v>805</v>
      </c>
      <c r="J104" s="510" t="s">
        <v>394</v>
      </c>
    </row>
    <row r="105" customFormat="false" ht="11.25" hidden="false" customHeight="false" outlineLevel="0" collapsed="false">
      <c r="A105" s="510" t="n">
        <v>104</v>
      </c>
      <c r="B105" s="510" t="s">
        <v>388</v>
      </c>
      <c r="C105" s="510" t="s">
        <v>33</v>
      </c>
      <c r="D105" s="510" t="s">
        <v>806</v>
      </c>
      <c r="E105" s="510" t="s">
        <v>807</v>
      </c>
      <c r="F105" s="510" t="s">
        <v>808</v>
      </c>
      <c r="G105" s="510" t="s">
        <v>809</v>
      </c>
      <c r="J105" s="510" t="s">
        <v>394</v>
      </c>
    </row>
    <row r="106" customFormat="false" ht="11.25" hidden="false" customHeight="false" outlineLevel="0" collapsed="false">
      <c r="A106" s="510" t="n">
        <v>105</v>
      </c>
      <c r="B106" s="510" t="s">
        <v>388</v>
      </c>
      <c r="C106" s="510" t="s">
        <v>33</v>
      </c>
      <c r="D106" s="510" t="s">
        <v>810</v>
      </c>
      <c r="E106" s="510" t="s">
        <v>811</v>
      </c>
      <c r="F106" s="510" t="s">
        <v>812</v>
      </c>
      <c r="G106" s="510" t="s">
        <v>809</v>
      </c>
      <c r="H106" s="510" t="s">
        <v>813</v>
      </c>
      <c r="J106" s="510" t="s">
        <v>394</v>
      </c>
    </row>
    <row r="107" customFormat="false" ht="11.25" hidden="false" customHeight="false" outlineLevel="0" collapsed="false">
      <c r="A107" s="510" t="n">
        <v>106</v>
      </c>
      <c r="B107" s="510" t="s">
        <v>388</v>
      </c>
      <c r="C107" s="510" t="s">
        <v>33</v>
      </c>
      <c r="D107" s="510" t="s">
        <v>814</v>
      </c>
      <c r="E107" s="510" t="s">
        <v>815</v>
      </c>
      <c r="F107" s="510" t="s">
        <v>816</v>
      </c>
      <c r="G107" s="510" t="s">
        <v>809</v>
      </c>
      <c r="J107" s="510" t="s">
        <v>394</v>
      </c>
    </row>
    <row r="108" customFormat="false" ht="11.25" hidden="false" customHeight="false" outlineLevel="0" collapsed="false">
      <c r="A108" s="510" t="n">
        <v>107</v>
      </c>
      <c r="B108" s="510" t="s">
        <v>388</v>
      </c>
      <c r="C108" s="510" t="s">
        <v>33</v>
      </c>
      <c r="D108" s="510" t="s">
        <v>817</v>
      </c>
      <c r="E108" s="510" t="s">
        <v>818</v>
      </c>
      <c r="F108" s="510" t="s">
        <v>819</v>
      </c>
      <c r="G108" s="510" t="s">
        <v>809</v>
      </c>
      <c r="J108" s="510" t="s">
        <v>394</v>
      </c>
    </row>
    <row r="109" customFormat="false" ht="11.25" hidden="false" customHeight="false" outlineLevel="0" collapsed="false">
      <c r="A109" s="510" t="n">
        <v>108</v>
      </c>
      <c r="B109" s="510" t="s">
        <v>388</v>
      </c>
      <c r="C109" s="510" t="s">
        <v>33</v>
      </c>
      <c r="D109" s="510" t="s">
        <v>820</v>
      </c>
      <c r="E109" s="510" t="s">
        <v>821</v>
      </c>
      <c r="F109" s="510" t="s">
        <v>822</v>
      </c>
      <c r="G109" s="510" t="s">
        <v>809</v>
      </c>
      <c r="J109" s="510" t="s">
        <v>394</v>
      </c>
    </row>
    <row r="110" customFormat="false" ht="11.25" hidden="false" customHeight="false" outlineLevel="0" collapsed="false">
      <c r="A110" s="510" t="n">
        <v>109</v>
      </c>
      <c r="B110" s="510" t="s">
        <v>388</v>
      </c>
      <c r="C110" s="510" t="s">
        <v>33</v>
      </c>
      <c r="D110" s="510" t="s">
        <v>823</v>
      </c>
      <c r="E110" s="510" t="s">
        <v>824</v>
      </c>
      <c r="F110" s="510" t="s">
        <v>825</v>
      </c>
      <c r="G110" s="510" t="s">
        <v>826</v>
      </c>
      <c r="H110" s="510" t="s">
        <v>827</v>
      </c>
      <c r="J110" s="510" t="s">
        <v>394</v>
      </c>
    </row>
    <row r="111" customFormat="false" ht="11.25" hidden="false" customHeight="false" outlineLevel="0" collapsed="false">
      <c r="A111" s="510" t="n">
        <v>110</v>
      </c>
      <c r="B111" s="510" t="s">
        <v>388</v>
      </c>
      <c r="C111" s="510" t="s">
        <v>33</v>
      </c>
      <c r="D111" s="510" t="s">
        <v>828</v>
      </c>
      <c r="E111" s="510" t="s">
        <v>829</v>
      </c>
      <c r="F111" s="510" t="s">
        <v>830</v>
      </c>
      <c r="G111" s="510" t="s">
        <v>398</v>
      </c>
      <c r="H111" s="510" t="s">
        <v>399</v>
      </c>
      <c r="J111" s="510" t="s">
        <v>394</v>
      </c>
    </row>
    <row r="112" customFormat="false" ht="11.25" hidden="false" customHeight="false" outlineLevel="0" collapsed="false">
      <c r="A112" s="510" t="n">
        <v>111</v>
      </c>
      <c r="B112" s="510" t="s">
        <v>388</v>
      </c>
      <c r="C112" s="510" t="s">
        <v>33</v>
      </c>
      <c r="D112" s="510" t="s">
        <v>831</v>
      </c>
      <c r="E112" s="510" t="s">
        <v>832</v>
      </c>
      <c r="F112" s="510" t="s">
        <v>833</v>
      </c>
      <c r="G112" s="510" t="s">
        <v>809</v>
      </c>
      <c r="J112" s="510" t="s">
        <v>394</v>
      </c>
    </row>
    <row r="113" customFormat="false" ht="11.25" hidden="false" customHeight="false" outlineLevel="0" collapsed="false">
      <c r="A113" s="510" t="n">
        <v>112</v>
      </c>
      <c r="B113" s="510" t="s">
        <v>388</v>
      </c>
      <c r="C113" s="510" t="s">
        <v>33</v>
      </c>
      <c r="D113" s="510" t="s">
        <v>834</v>
      </c>
      <c r="E113" s="510" t="s">
        <v>835</v>
      </c>
      <c r="F113" s="510" t="s">
        <v>836</v>
      </c>
      <c r="G113" s="510" t="s">
        <v>837</v>
      </c>
      <c r="J113" s="510" t="s">
        <v>394</v>
      </c>
    </row>
    <row r="114" customFormat="false" ht="11.25" hidden="false" customHeight="false" outlineLevel="0" collapsed="false">
      <c r="A114" s="510" t="n">
        <v>113</v>
      </c>
      <c r="B114" s="510" t="s">
        <v>388</v>
      </c>
      <c r="C114" s="510" t="s">
        <v>33</v>
      </c>
      <c r="D114" s="510" t="s">
        <v>838</v>
      </c>
      <c r="E114" s="510" t="s">
        <v>839</v>
      </c>
      <c r="F114" s="510" t="s">
        <v>840</v>
      </c>
      <c r="G114" s="510" t="s">
        <v>538</v>
      </c>
      <c r="H114" s="510" t="s">
        <v>841</v>
      </c>
      <c r="J114" s="510" t="s">
        <v>394</v>
      </c>
    </row>
    <row r="115" customFormat="false" ht="11.25" hidden="false" customHeight="false" outlineLevel="0" collapsed="false">
      <c r="A115" s="510" t="n">
        <v>114</v>
      </c>
      <c r="B115" s="510" t="s">
        <v>388</v>
      </c>
      <c r="C115" s="510" t="s">
        <v>33</v>
      </c>
      <c r="D115" s="510" t="s">
        <v>842</v>
      </c>
      <c r="E115" s="510" t="s">
        <v>843</v>
      </c>
      <c r="F115" s="510" t="s">
        <v>844</v>
      </c>
      <c r="G115" s="510" t="s">
        <v>436</v>
      </c>
      <c r="H115" s="510" t="s">
        <v>845</v>
      </c>
      <c r="J115" s="510" t="s">
        <v>394</v>
      </c>
    </row>
    <row r="116" customFormat="false" ht="11.25" hidden="false" customHeight="false" outlineLevel="0" collapsed="false">
      <c r="A116" s="510" t="n">
        <v>115</v>
      </c>
      <c r="B116" s="510" t="s">
        <v>388</v>
      </c>
      <c r="C116" s="510" t="s">
        <v>33</v>
      </c>
      <c r="D116" s="510" t="s">
        <v>846</v>
      </c>
      <c r="E116" s="510" t="s">
        <v>847</v>
      </c>
      <c r="F116" s="510" t="s">
        <v>848</v>
      </c>
      <c r="G116" s="510" t="s">
        <v>849</v>
      </c>
      <c r="H116" s="510" t="s">
        <v>850</v>
      </c>
      <c r="J116" s="510" t="s">
        <v>394</v>
      </c>
    </row>
    <row r="117" customFormat="false" ht="11.25" hidden="false" customHeight="false" outlineLevel="0" collapsed="false">
      <c r="A117" s="510" t="n">
        <v>116</v>
      </c>
      <c r="B117" s="510" t="s">
        <v>388</v>
      </c>
      <c r="C117" s="510" t="s">
        <v>33</v>
      </c>
      <c r="D117" s="510" t="s">
        <v>851</v>
      </c>
      <c r="E117" s="510" t="s">
        <v>852</v>
      </c>
      <c r="F117" s="510" t="s">
        <v>853</v>
      </c>
      <c r="G117" s="510" t="s">
        <v>662</v>
      </c>
      <c r="H117" s="510" t="s">
        <v>854</v>
      </c>
      <c r="J117" s="510" t="s">
        <v>394</v>
      </c>
    </row>
    <row r="118" customFormat="false" ht="11.25" hidden="false" customHeight="false" outlineLevel="0" collapsed="false">
      <c r="A118" s="510" t="n">
        <v>117</v>
      </c>
      <c r="B118" s="510" t="s">
        <v>388</v>
      </c>
      <c r="C118" s="510" t="s">
        <v>33</v>
      </c>
      <c r="D118" s="510" t="s">
        <v>855</v>
      </c>
      <c r="E118" s="510" t="s">
        <v>856</v>
      </c>
      <c r="F118" s="510" t="s">
        <v>857</v>
      </c>
      <c r="G118" s="510" t="s">
        <v>858</v>
      </c>
      <c r="H118" s="510" t="s">
        <v>859</v>
      </c>
      <c r="J118" s="510" t="s">
        <v>394</v>
      </c>
    </row>
    <row r="119" customFormat="false" ht="11.25" hidden="false" customHeight="false" outlineLevel="0" collapsed="false">
      <c r="A119" s="510" t="n">
        <v>118</v>
      </c>
      <c r="B119" s="510" t="s">
        <v>388</v>
      </c>
      <c r="C119" s="510" t="s">
        <v>33</v>
      </c>
      <c r="D119" s="510" t="s">
        <v>860</v>
      </c>
      <c r="E119" s="510" t="s">
        <v>861</v>
      </c>
      <c r="F119" s="510" t="s">
        <v>862</v>
      </c>
      <c r="G119" s="510" t="s">
        <v>826</v>
      </c>
      <c r="H119" s="510" t="s">
        <v>863</v>
      </c>
      <c r="J119" s="510" t="s">
        <v>394</v>
      </c>
    </row>
    <row r="120" customFormat="false" ht="11.25" hidden="false" customHeight="false" outlineLevel="0" collapsed="false">
      <c r="A120" s="510" t="n">
        <v>119</v>
      </c>
      <c r="B120" s="510" t="s">
        <v>388</v>
      </c>
      <c r="C120" s="510" t="s">
        <v>33</v>
      </c>
      <c r="D120" s="510" t="s">
        <v>864</v>
      </c>
      <c r="E120" s="510" t="s">
        <v>865</v>
      </c>
      <c r="F120" s="510" t="s">
        <v>866</v>
      </c>
      <c r="G120" s="510" t="s">
        <v>867</v>
      </c>
      <c r="H120" s="510" t="s">
        <v>868</v>
      </c>
      <c r="J120" s="510" t="s">
        <v>394</v>
      </c>
    </row>
    <row r="121" customFormat="false" ht="11.25" hidden="false" customHeight="false" outlineLevel="0" collapsed="false">
      <c r="A121" s="510" t="n">
        <v>120</v>
      </c>
      <c r="B121" s="510" t="s">
        <v>388</v>
      </c>
      <c r="C121" s="510" t="s">
        <v>33</v>
      </c>
      <c r="D121" s="510" t="s">
        <v>869</v>
      </c>
      <c r="E121" s="510" t="s">
        <v>865</v>
      </c>
      <c r="F121" s="510" t="s">
        <v>870</v>
      </c>
      <c r="G121" s="510" t="s">
        <v>416</v>
      </c>
      <c r="H121" s="510" t="s">
        <v>871</v>
      </c>
      <c r="J121" s="510" t="s">
        <v>394</v>
      </c>
    </row>
    <row r="122" customFormat="false" ht="11.25" hidden="false" customHeight="false" outlineLevel="0" collapsed="false">
      <c r="A122" s="510" t="n">
        <v>121</v>
      </c>
      <c r="B122" s="510" t="s">
        <v>388</v>
      </c>
      <c r="C122" s="510" t="s">
        <v>33</v>
      </c>
      <c r="D122" s="510" t="s">
        <v>872</v>
      </c>
      <c r="E122" s="510" t="s">
        <v>873</v>
      </c>
      <c r="F122" s="510" t="s">
        <v>874</v>
      </c>
      <c r="G122" s="510" t="s">
        <v>520</v>
      </c>
      <c r="H122" s="510" t="s">
        <v>875</v>
      </c>
      <c r="J122" s="510" t="s">
        <v>394</v>
      </c>
    </row>
    <row r="123" customFormat="false" ht="11.25" hidden="false" customHeight="false" outlineLevel="0" collapsed="false">
      <c r="A123" s="510" t="n">
        <v>122</v>
      </c>
      <c r="B123" s="510" t="s">
        <v>388</v>
      </c>
      <c r="C123" s="510" t="s">
        <v>33</v>
      </c>
      <c r="D123" s="510" t="s">
        <v>876</v>
      </c>
      <c r="E123" s="510" t="s">
        <v>877</v>
      </c>
      <c r="F123" s="510" t="s">
        <v>878</v>
      </c>
      <c r="G123" s="510" t="s">
        <v>879</v>
      </c>
      <c r="J123" s="510" t="s">
        <v>394</v>
      </c>
    </row>
    <row r="124" customFormat="false" ht="11.25" hidden="false" customHeight="false" outlineLevel="0" collapsed="false">
      <c r="A124" s="510" t="n">
        <v>123</v>
      </c>
      <c r="B124" s="510" t="s">
        <v>388</v>
      </c>
      <c r="C124" s="510" t="s">
        <v>33</v>
      </c>
      <c r="D124" s="510" t="s">
        <v>880</v>
      </c>
      <c r="E124" s="510" t="s">
        <v>881</v>
      </c>
      <c r="F124" s="510" t="s">
        <v>882</v>
      </c>
      <c r="G124" s="510" t="s">
        <v>538</v>
      </c>
      <c r="H124" s="510" t="s">
        <v>883</v>
      </c>
      <c r="J124" s="510" t="s">
        <v>394</v>
      </c>
    </row>
    <row r="125" customFormat="false" ht="11.25" hidden="false" customHeight="false" outlineLevel="0" collapsed="false">
      <c r="A125" s="510" t="n">
        <v>124</v>
      </c>
      <c r="B125" s="510" t="s">
        <v>388</v>
      </c>
      <c r="C125" s="510" t="s">
        <v>33</v>
      </c>
      <c r="D125" s="510" t="s">
        <v>884</v>
      </c>
      <c r="E125" s="510" t="s">
        <v>885</v>
      </c>
      <c r="F125" s="510" t="s">
        <v>886</v>
      </c>
      <c r="G125" s="510" t="s">
        <v>887</v>
      </c>
      <c r="H125" s="510" t="s">
        <v>888</v>
      </c>
      <c r="J125" s="510" t="s">
        <v>394</v>
      </c>
    </row>
    <row r="126" customFormat="false" ht="11.25" hidden="false" customHeight="false" outlineLevel="0" collapsed="false">
      <c r="A126" s="510" t="n">
        <v>125</v>
      </c>
      <c r="B126" s="510" t="s">
        <v>388</v>
      </c>
      <c r="C126" s="510" t="s">
        <v>33</v>
      </c>
      <c r="D126" s="510" t="s">
        <v>889</v>
      </c>
      <c r="E126" s="510" t="s">
        <v>890</v>
      </c>
      <c r="F126" s="510" t="s">
        <v>891</v>
      </c>
      <c r="G126" s="510" t="s">
        <v>543</v>
      </c>
      <c r="J126" s="510" t="s">
        <v>394</v>
      </c>
    </row>
    <row r="127" customFormat="false" ht="11.25" hidden="false" customHeight="false" outlineLevel="0" collapsed="false">
      <c r="A127" s="510" t="n">
        <v>126</v>
      </c>
      <c r="B127" s="510" t="s">
        <v>388</v>
      </c>
      <c r="C127" s="510" t="s">
        <v>33</v>
      </c>
      <c r="D127" s="510" t="s">
        <v>892</v>
      </c>
      <c r="E127" s="510" t="s">
        <v>893</v>
      </c>
      <c r="F127" s="510" t="s">
        <v>894</v>
      </c>
      <c r="G127" s="510" t="s">
        <v>495</v>
      </c>
      <c r="H127" s="510" t="s">
        <v>895</v>
      </c>
      <c r="J127" s="510" t="s">
        <v>394</v>
      </c>
    </row>
    <row r="128" customFormat="false" ht="11.25" hidden="false" customHeight="false" outlineLevel="0" collapsed="false">
      <c r="A128" s="510" t="n">
        <v>127</v>
      </c>
      <c r="B128" s="510" t="s">
        <v>388</v>
      </c>
      <c r="C128" s="510" t="s">
        <v>33</v>
      </c>
      <c r="D128" s="510" t="s">
        <v>896</v>
      </c>
      <c r="E128" s="510" t="s">
        <v>897</v>
      </c>
      <c r="F128" s="510" t="s">
        <v>898</v>
      </c>
      <c r="G128" s="510" t="s">
        <v>887</v>
      </c>
      <c r="H128" s="510" t="s">
        <v>899</v>
      </c>
      <c r="J128" s="510" t="s">
        <v>394</v>
      </c>
    </row>
    <row r="129" customFormat="false" ht="11.25" hidden="false" customHeight="false" outlineLevel="0" collapsed="false">
      <c r="A129" s="510" t="n">
        <v>128</v>
      </c>
      <c r="B129" s="510" t="s">
        <v>388</v>
      </c>
      <c r="C129" s="510" t="s">
        <v>33</v>
      </c>
      <c r="D129" s="510" t="s">
        <v>900</v>
      </c>
      <c r="E129" s="510" t="s">
        <v>901</v>
      </c>
      <c r="F129" s="510" t="s">
        <v>902</v>
      </c>
      <c r="G129" s="510" t="s">
        <v>809</v>
      </c>
      <c r="J129" s="510" t="s">
        <v>394</v>
      </c>
    </row>
    <row r="130" customFormat="false" ht="11.25" hidden="false" customHeight="false" outlineLevel="0" collapsed="false">
      <c r="A130" s="510" t="n">
        <v>129</v>
      </c>
      <c r="B130" s="510" t="s">
        <v>388</v>
      </c>
      <c r="C130" s="510" t="s">
        <v>33</v>
      </c>
      <c r="D130" s="510" t="s">
        <v>903</v>
      </c>
      <c r="E130" s="510" t="s">
        <v>904</v>
      </c>
      <c r="F130" s="510" t="s">
        <v>905</v>
      </c>
      <c r="G130" s="510" t="s">
        <v>906</v>
      </c>
      <c r="H130" s="510" t="s">
        <v>907</v>
      </c>
      <c r="J130" s="510" t="s">
        <v>394</v>
      </c>
    </row>
    <row r="131" customFormat="false" ht="11.25" hidden="false" customHeight="false" outlineLevel="0" collapsed="false">
      <c r="A131" s="510" t="n">
        <v>130</v>
      </c>
      <c r="B131" s="510" t="s">
        <v>388</v>
      </c>
      <c r="C131" s="510" t="s">
        <v>33</v>
      </c>
      <c r="D131" s="510" t="s">
        <v>908</v>
      </c>
      <c r="E131" s="510" t="s">
        <v>909</v>
      </c>
      <c r="F131" s="510" t="s">
        <v>910</v>
      </c>
      <c r="G131" s="510" t="s">
        <v>436</v>
      </c>
      <c r="H131" s="510" t="s">
        <v>911</v>
      </c>
      <c r="J131" s="510" t="s">
        <v>394</v>
      </c>
    </row>
    <row r="132" customFormat="false" ht="11.25" hidden="false" customHeight="false" outlineLevel="0" collapsed="false">
      <c r="A132" s="510" t="n">
        <v>131</v>
      </c>
      <c r="B132" s="510" t="s">
        <v>388</v>
      </c>
      <c r="C132" s="510" t="s">
        <v>33</v>
      </c>
      <c r="D132" s="510" t="s">
        <v>912</v>
      </c>
      <c r="E132" s="510" t="s">
        <v>913</v>
      </c>
      <c r="F132" s="510" t="s">
        <v>914</v>
      </c>
      <c r="G132" s="510" t="s">
        <v>398</v>
      </c>
      <c r="H132" s="510" t="s">
        <v>915</v>
      </c>
      <c r="J132" s="510" t="s">
        <v>394</v>
      </c>
    </row>
    <row r="133" customFormat="false" ht="11.25" hidden="false" customHeight="false" outlineLevel="0" collapsed="false">
      <c r="A133" s="510" t="n">
        <v>132</v>
      </c>
      <c r="B133" s="510" t="s">
        <v>388</v>
      </c>
      <c r="C133" s="510" t="s">
        <v>33</v>
      </c>
      <c r="D133" s="510" t="s">
        <v>916</v>
      </c>
      <c r="E133" s="510" t="s">
        <v>917</v>
      </c>
      <c r="F133" s="510" t="s">
        <v>918</v>
      </c>
      <c r="G133" s="510" t="s">
        <v>919</v>
      </c>
      <c r="J133" s="510" t="s">
        <v>394</v>
      </c>
    </row>
    <row r="134" customFormat="false" ht="11.25" hidden="false" customHeight="false" outlineLevel="0" collapsed="false">
      <c r="A134" s="510" t="n">
        <v>133</v>
      </c>
      <c r="B134" s="510" t="s">
        <v>388</v>
      </c>
      <c r="C134" s="510" t="s">
        <v>33</v>
      </c>
      <c r="D134" s="510" t="s">
        <v>920</v>
      </c>
      <c r="E134" s="510" t="s">
        <v>921</v>
      </c>
      <c r="F134" s="510" t="s">
        <v>922</v>
      </c>
      <c r="G134" s="510" t="s">
        <v>520</v>
      </c>
      <c r="H134" s="510" t="s">
        <v>923</v>
      </c>
      <c r="J134" s="510" t="s">
        <v>394</v>
      </c>
    </row>
    <row r="135" customFormat="false" ht="11.25" hidden="false" customHeight="false" outlineLevel="0" collapsed="false">
      <c r="A135" s="510" t="n">
        <v>134</v>
      </c>
      <c r="B135" s="510" t="s">
        <v>388</v>
      </c>
      <c r="C135" s="510" t="s">
        <v>33</v>
      </c>
      <c r="D135" s="510" t="s">
        <v>924</v>
      </c>
      <c r="E135" s="510" t="s">
        <v>925</v>
      </c>
      <c r="F135" s="510" t="s">
        <v>926</v>
      </c>
      <c r="G135" s="510" t="s">
        <v>657</v>
      </c>
      <c r="H135" s="510" t="s">
        <v>927</v>
      </c>
      <c r="J135" s="510" t="s">
        <v>394</v>
      </c>
    </row>
    <row r="136" customFormat="false" ht="11.25" hidden="false" customHeight="false" outlineLevel="0" collapsed="false">
      <c r="A136" s="510" t="n">
        <v>135</v>
      </c>
      <c r="B136" s="510" t="s">
        <v>388</v>
      </c>
      <c r="C136" s="510" t="s">
        <v>33</v>
      </c>
      <c r="D136" s="510" t="s">
        <v>928</v>
      </c>
      <c r="E136" s="510" t="s">
        <v>929</v>
      </c>
      <c r="F136" s="510" t="s">
        <v>930</v>
      </c>
      <c r="G136" s="510" t="s">
        <v>887</v>
      </c>
      <c r="H136" s="510" t="s">
        <v>931</v>
      </c>
      <c r="J136" s="510" t="s">
        <v>394</v>
      </c>
    </row>
    <row r="137" customFormat="false" ht="11.25" hidden="false" customHeight="false" outlineLevel="0" collapsed="false">
      <c r="A137" s="510" t="n">
        <v>136</v>
      </c>
      <c r="B137" s="510" t="s">
        <v>388</v>
      </c>
      <c r="C137" s="510" t="s">
        <v>33</v>
      </c>
      <c r="D137" s="510" t="s">
        <v>932</v>
      </c>
      <c r="E137" s="510" t="s">
        <v>933</v>
      </c>
      <c r="F137" s="510" t="s">
        <v>934</v>
      </c>
      <c r="G137" s="510" t="s">
        <v>740</v>
      </c>
      <c r="H137" s="510" t="s">
        <v>935</v>
      </c>
      <c r="J137" s="510" t="s">
        <v>394</v>
      </c>
    </row>
    <row r="138" customFormat="false" ht="11.25" hidden="false" customHeight="false" outlineLevel="0" collapsed="false">
      <c r="A138" s="510" t="n">
        <v>137</v>
      </c>
      <c r="B138" s="510" t="s">
        <v>388</v>
      </c>
      <c r="C138" s="510" t="s">
        <v>33</v>
      </c>
      <c r="D138" s="510" t="s">
        <v>936</v>
      </c>
      <c r="E138" s="510" t="s">
        <v>937</v>
      </c>
      <c r="F138" s="510" t="s">
        <v>938</v>
      </c>
      <c r="G138" s="510" t="s">
        <v>473</v>
      </c>
      <c r="J138" s="510" t="s">
        <v>394</v>
      </c>
    </row>
    <row r="139" customFormat="false" ht="11.25" hidden="false" customHeight="false" outlineLevel="0" collapsed="false">
      <c r="A139" s="510" t="n">
        <v>138</v>
      </c>
      <c r="B139" s="510" t="s">
        <v>388</v>
      </c>
      <c r="C139" s="510" t="s">
        <v>33</v>
      </c>
      <c r="D139" s="510" t="s">
        <v>939</v>
      </c>
      <c r="E139" s="510" t="s">
        <v>940</v>
      </c>
      <c r="F139" s="510" t="s">
        <v>941</v>
      </c>
      <c r="G139" s="510" t="s">
        <v>538</v>
      </c>
      <c r="H139" s="510" t="s">
        <v>942</v>
      </c>
      <c r="J139" s="510" t="s">
        <v>394</v>
      </c>
    </row>
    <row r="140" customFormat="false" ht="11.25" hidden="false" customHeight="false" outlineLevel="0" collapsed="false">
      <c r="A140" s="510" t="n">
        <v>139</v>
      </c>
      <c r="B140" s="510" t="s">
        <v>388</v>
      </c>
      <c r="C140" s="510" t="s">
        <v>33</v>
      </c>
      <c r="D140" s="510" t="s">
        <v>943</v>
      </c>
      <c r="E140" s="510" t="s">
        <v>944</v>
      </c>
      <c r="F140" s="510" t="s">
        <v>945</v>
      </c>
      <c r="G140" s="510" t="s">
        <v>887</v>
      </c>
      <c r="H140" s="510" t="s">
        <v>946</v>
      </c>
      <c r="J140" s="510" t="s">
        <v>394</v>
      </c>
    </row>
    <row r="141" customFormat="false" ht="11.25" hidden="false" customHeight="false" outlineLevel="0" collapsed="false">
      <c r="A141" s="510" t="n">
        <v>140</v>
      </c>
      <c r="B141" s="510" t="s">
        <v>388</v>
      </c>
      <c r="C141" s="510" t="s">
        <v>33</v>
      </c>
      <c r="D141" s="510" t="s">
        <v>947</v>
      </c>
      <c r="E141" s="510" t="s">
        <v>948</v>
      </c>
      <c r="F141" s="510" t="s">
        <v>949</v>
      </c>
      <c r="G141" s="510" t="s">
        <v>584</v>
      </c>
      <c r="H141" s="510" t="s">
        <v>585</v>
      </c>
      <c r="J141" s="510" t="s">
        <v>394</v>
      </c>
    </row>
    <row r="142" customFormat="false" ht="11.25" hidden="false" customHeight="false" outlineLevel="0" collapsed="false">
      <c r="A142" s="510" t="n">
        <v>141</v>
      </c>
      <c r="B142" s="510" t="s">
        <v>388</v>
      </c>
      <c r="C142" s="510" t="s">
        <v>33</v>
      </c>
      <c r="D142" s="510" t="s">
        <v>950</v>
      </c>
      <c r="E142" s="510" t="s">
        <v>951</v>
      </c>
      <c r="F142" s="510" t="s">
        <v>952</v>
      </c>
      <c r="G142" s="510" t="s">
        <v>887</v>
      </c>
      <c r="H142" s="510" t="s">
        <v>953</v>
      </c>
      <c r="J142" s="510" t="s">
        <v>394</v>
      </c>
    </row>
    <row r="143" customFormat="false" ht="11.25" hidden="false" customHeight="false" outlineLevel="0" collapsed="false">
      <c r="A143" s="510" t="n">
        <v>142</v>
      </c>
      <c r="B143" s="510" t="s">
        <v>388</v>
      </c>
      <c r="C143" s="510" t="s">
        <v>33</v>
      </c>
      <c r="D143" s="510" t="s">
        <v>954</v>
      </c>
      <c r="E143" s="510" t="s">
        <v>955</v>
      </c>
      <c r="F143" s="510" t="s">
        <v>956</v>
      </c>
      <c r="G143" s="510" t="s">
        <v>957</v>
      </c>
      <c r="H143" s="510" t="s">
        <v>958</v>
      </c>
      <c r="J143" s="510" t="s">
        <v>394</v>
      </c>
    </row>
    <row r="144" customFormat="false" ht="11.25" hidden="false" customHeight="false" outlineLevel="0" collapsed="false">
      <c r="A144" s="510" t="n">
        <v>143</v>
      </c>
      <c r="B144" s="510" t="s">
        <v>388</v>
      </c>
      <c r="C144" s="510" t="s">
        <v>33</v>
      </c>
      <c r="D144" s="510" t="s">
        <v>959</v>
      </c>
      <c r="E144" s="510" t="s">
        <v>960</v>
      </c>
      <c r="F144" s="510" t="s">
        <v>961</v>
      </c>
      <c r="G144" s="510" t="s">
        <v>962</v>
      </c>
      <c r="H144" s="510" t="s">
        <v>963</v>
      </c>
      <c r="J144" s="510" t="s">
        <v>394</v>
      </c>
    </row>
    <row r="145" customFormat="false" ht="11.25" hidden="false" customHeight="false" outlineLevel="0" collapsed="false">
      <c r="A145" s="510" t="n">
        <v>144</v>
      </c>
      <c r="B145" s="510" t="s">
        <v>388</v>
      </c>
      <c r="C145" s="510" t="s">
        <v>33</v>
      </c>
      <c r="D145" s="510" t="s">
        <v>964</v>
      </c>
      <c r="E145" s="510" t="s">
        <v>965</v>
      </c>
      <c r="F145" s="510" t="s">
        <v>966</v>
      </c>
      <c r="G145" s="510" t="s">
        <v>887</v>
      </c>
      <c r="H145" s="510" t="s">
        <v>967</v>
      </c>
      <c r="J145" s="510" t="s">
        <v>394</v>
      </c>
    </row>
    <row r="146" customFormat="false" ht="11.25" hidden="false" customHeight="false" outlineLevel="0" collapsed="false">
      <c r="A146" s="510" t="n">
        <v>145</v>
      </c>
      <c r="B146" s="510" t="s">
        <v>388</v>
      </c>
      <c r="C146" s="510" t="s">
        <v>33</v>
      </c>
      <c r="D146" s="510" t="s">
        <v>968</v>
      </c>
      <c r="E146" s="510" t="s">
        <v>969</v>
      </c>
      <c r="F146" s="510" t="s">
        <v>970</v>
      </c>
      <c r="G146" s="510" t="s">
        <v>584</v>
      </c>
      <c r="H146" s="510" t="s">
        <v>971</v>
      </c>
      <c r="J146" s="510" t="s">
        <v>394</v>
      </c>
    </row>
    <row r="147" customFormat="false" ht="11.25" hidden="false" customHeight="false" outlineLevel="0" collapsed="false">
      <c r="A147" s="510" t="n">
        <v>146</v>
      </c>
      <c r="B147" s="510" t="s">
        <v>388</v>
      </c>
      <c r="C147" s="510" t="s">
        <v>33</v>
      </c>
      <c r="D147" s="510" t="s">
        <v>972</v>
      </c>
      <c r="E147" s="510" t="s">
        <v>973</v>
      </c>
      <c r="F147" s="510" t="s">
        <v>974</v>
      </c>
      <c r="G147" s="510" t="s">
        <v>975</v>
      </c>
      <c r="H147" s="510" t="s">
        <v>976</v>
      </c>
      <c r="J147" s="510" t="s">
        <v>394</v>
      </c>
    </row>
    <row r="148" customFormat="false" ht="11.25" hidden="false" customHeight="false" outlineLevel="0" collapsed="false">
      <c r="A148" s="510" t="n">
        <v>147</v>
      </c>
      <c r="B148" s="510" t="s">
        <v>388</v>
      </c>
      <c r="C148" s="510" t="s">
        <v>33</v>
      </c>
      <c r="D148" s="510" t="s">
        <v>977</v>
      </c>
      <c r="E148" s="510" t="s">
        <v>978</v>
      </c>
      <c r="F148" s="510" t="s">
        <v>979</v>
      </c>
      <c r="G148" s="510" t="s">
        <v>957</v>
      </c>
      <c r="H148" s="510" t="s">
        <v>980</v>
      </c>
      <c r="J148" s="510" t="s">
        <v>394</v>
      </c>
    </row>
    <row r="149" customFormat="false" ht="11.25" hidden="false" customHeight="false" outlineLevel="0" collapsed="false">
      <c r="A149" s="510" t="n">
        <v>148</v>
      </c>
      <c r="B149" s="510" t="s">
        <v>388</v>
      </c>
      <c r="C149" s="510" t="s">
        <v>33</v>
      </c>
      <c r="D149" s="510" t="s">
        <v>981</v>
      </c>
      <c r="E149" s="510" t="s">
        <v>982</v>
      </c>
      <c r="F149" s="510" t="s">
        <v>983</v>
      </c>
      <c r="G149" s="510" t="s">
        <v>984</v>
      </c>
      <c r="J149" s="510" t="s">
        <v>394</v>
      </c>
    </row>
    <row r="150" customFormat="false" ht="11.25" hidden="false" customHeight="false" outlineLevel="0" collapsed="false">
      <c r="A150" s="510" t="n">
        <v>149</v>
      </c>
      <c r="B150" s="510" t="s">
        <v>388</v>
      </c>
      <c r="C150" s="510" t="s">
        <v>33</v>
      </c>
      <c r="D150" s="510" t="s">
        <v>985</v>
      </c>
      <c r="E150" s="510" t="s">
        <v>986</v>
      </c>
      <c r="F150" s="510" t="s">
        <v>987</v>
      </c>
      <c r="G150" s="510" t="s">
        <v>984</v>
      </c>
      <c r="J150" s="510" t="s">
        <v>394</v>
      </c>
    </row>
    <row r="151" customFormat="false" ht="11.25" hidden="false" customHeight="false" outlineLevel="0" collapsed="false">
      <c r="A151" s="510" t="n">
        <v>150</v>
      </c>
      <c r="B151" s="510" t="s">
        <v>388</v>
      </c>
      <c r="C151" s="510" t="s">
        <v>33</v>
      </c>
      <c r="D151" s="510" t="s">
        <v>988</v>
      </c>
      <c r="E151" s="510" t="s">
        <v>989</v>
      </c>
      <c r="F151" s="510" t="s">
        <v>990</v>
      </c>
      <c r="G151" s="510" t="s">
        <v>984</v>
      </c>
      <c r="J151" s="510" t="s">
        <v>394</v>
      </c>
    </row>
    <row r="152" customFormat="false" ht="11.25" hidden="false" customHeight="false" outlineLevel="0" collapsed="false">
      <c r="A152" s="510" t="n">
        <v>151</v>
      </c>
      <c r="B152" s="510" t="s">
        <v>388</v>
      </c>
      <c r="C152" s="510" t="s">
        <v>33</v>
      </c>
      <c r="D152" s="510" t="s">
        <v>991</v>
      </c>
      <c r="E152" s="510" t="s">
        <v>992</v>
      </c>
      <c r="F152" s="510" t="s">
        <v>993</v>
      </c>
      <c r="G152" s="510" t="s">
        <v>984</v>
      </c>
      <c r="J152" s="510" t="s">
        <v>394</v>
      </c>
    </row>
    <row r="153" customFormat="false" ht="11.25" hidden="false" customHeight="false" outlineLevel="0" collapsed="false">
      <c r="A153" s="510" t="n">
        <v>152</v>
      </c>
      <c r="B153" s="510" t="s">
        <v>388</v>
      </c>
      <c r="C153" s="510" t="s">
        <v>33</v>
      </c>
      <c r="D153" s="510" t="s">
        <v>994</v>
      </c>
      <c r="E153" s="510" t="s">
        <v>995</v>
      </c>
      <c r="F153" s="510" t="s">
        <v>996</v>
      </c>
      <c r="G153" s="510" t="s">
        <v>450</v>
      </c>
      <c r="H153" s="510" t="s">
        <v>997</v>
      </c>
      <c r="J153" s="510" t="s">
        <v>394</v>
      </c>
    </row>
    <row r="154" customFormat="false" ht="11.25" hidden="false" customHeight="false" outlineLevel="0" collapsed="false">
      <c r="A154" s="510" t="n">
        <v>153</v>
      </c>
      <c r="B154" s="510" t="s">
        <v>388</v>
      </c>
      <c r="C154" s="510" t="s">
        <v>33</v>
      </c>
      <c r="D154" s="510" t="s">
        <v>998</v>
      </c>
      <c r="E154" s="510" t="s">
        <v>999</v>
      </c>
      <c r="F154" s="510" t="s">
        <v>1000</v>
      </c>
      <c r="G154" s="510" t="s">
        <v>962</v>
      </c>
      <c r="H154" s="510" t="s">
        <v>1001</v>
      </c>
      <c r="J154" s="510" t="s">
        <v>394</v>
      </c>
    </row>
    <row r="155" customFormat="false" ht="11.25" hidden="false" customHeight="false" outlineLevel="0" collapsed="false">
      <c r="A155" s="510" t="n">
        <v>154</v>
      </c>
      <c r="B155" s="510" t="s">
        <v>388</v>
      </c>
      <c r="C155" s="510" t="s">
        <v>33</v>
      </c>
      <c r="D155" s="510" t="s">
        <v>1002</v>
      </c>
      <c r="E155" s="510" t="s">
        <v>1003</v>
      </c>
      <c r="F155" s="510" t="s">
        <v>1004</v>
      </c>
      <c r="G155" s="510" t="s">
        <v>662</v>
      </c>
      <c r="H155" s="510" t="s">
        <v>1005</v>
      </c>
      <c r="J155" s="510" t="s">
        <v>394</v>
      </c>
    </row>
    <row r="156" customFormat="false" ht="11.25" hidden="false" customHeight="false" outlineLevel="0" collapsed="false">
      <c r="A156" s="510" t="n">
        <v>155</v>
      </c>
      <c r="B156" s="510" t="s">
        <v>388</v>
      </c>
      <c r="C156" s="510" t="s">
        <v>33</v>
      </c>
      <c r="D156" s="510" t="s">
        <v>1006</v>
      </c>
      <c r="E156" s="510" t="s">
        <v>1007</v>
      </c>
      <c r="F156" s="510" t="s">
        <v>1008</v>
      </c>
      <c r="G156" s="510" t="s">
        <v>887</v>
      </c>
      <c r="H156" s="510" t="s">
        <v>1009</v>
      </c>
      <c r="J156" s="510" t="s">
        <v>394</v>
      </c>
    </row>
    <row r="157" customFormat="false" ht="11.25" hidden="false" customHeight="false" outlineLevel="0" collapsed="false">
      <c r="A157" s="510" t="n">
        <v>156</v>
      </c>
      <c r="B157" s="510" t="s">
        <v>388</v>
      </c>
      <c r="C157" s="510" t="s">
        <v>33</v>
      </c>
      <c r="D157" s="510" t="s">
        <v>1010</v>
      </c>
      <c r="E157" s="510" t="s">
        <v>1011</v>
      </c>
      <c r="F157" s="510" t="s">
        <v>1012</v>
      </c>
      <c r="G157" s="510" t="s">
        <v>662</v>
      </c>
      <c r="H157" s="510" t="s">
        <v>1013</v>
      </c>
      <c r="J157" s="510" t="s">
        <v>394</v>
      </c>
    </row>
    <row r="158" customFormat="false" ht="11.25" hidden="false" customHeight="false" outlineLevel="0" collapsed="false">
      <c r="A158" s="510" t="n">
        <v>157</v>
      </c>
      <c r="B158" s="510" t="s">
        <v>388</v>
      </c>
      <c r="C158" s="510" t="s">
        <v>33</v>
      </c>
      <c r="D158" s="510" t="s">
        <v>1014</v>
      </c>
      <c r="E158" s="510" t="s">
        <v>1015</v>
      </c>
      <c r="F158" s="510" t="s">
        <v>1016</v>
      </c>
      <c r="G158" s="510" t="s">
        <v>906</v>
      </c>
      <c r="H158" s="510" t="s">
        <v>1017</v>
      </c>
      <c r="J158" s="510" t="s">
        <v>394</v>
      </c>
    </row>
    <row r="159" customFormat="false" ht="11.25" hidden="false" customHeight="false" outlineLevel="0" collapsed="false">
      <c r="A159" s="510" t="n">
        <v>158</v>
      </c>
      <c r="B159" s="510" t="s">
        <v>388</v>
      </c>
      <c r="C159" s="510" t="s">
        <v>33</v>
      </c>
      <c r="D159" s="510" t="s">
        <v>1018</v>
      </c>
      <c r="E159" s="510" t="s">
        <v>1019</v>
      </c>
      <c r="F159" s="510" t="s">
        <v>1020</v>
      </c>
      <c r="G159" s="510" t="s">
        <v>800</v>
      </c>
      <c r="J159" s="510" t="s">
        <v>394</v>
      </c>
    </row>
    <row r="160" customFormat="false" ht="11.25" hidden="false" customHeight="false" outlineLevel="0" collapsed="false">
      <c r="A160" s="510" t="n">
        <v>159</v>
      </c>
      <c r="B160" s="510" t="s">
        <v>388</v>
      </c>
      <c r="C160" s="510" t="s">
        <v>33</v>
      </c>
      <c r="D160" s="510" t="s">
        <v>1021</v>
      </c>
      <c r="E160" s="510" t="s">
        <v>1022</v>
      </c>
      <c r="F160" s="510" t="s">
        <v>1023</v>
      </c>
      <c r="G160" s="510" t="s">
        <v>473</v>
      </c>
      <c r="H160" s="510" t="s">
        <v>1024</v>
      </c>
      <c r="J160" s="510" t="s">
        <v>394</v>
      </c>
    </row>
    <row r="161" customFormat="false" ht="11.25" hidden="false" customHeight="false" outlineLevel="0" collapsed="false">
      <c r="A161" s="510" t="n">
        <v>160</v>
      </c>
      <c r="B161" s="510" t="s">
        <v>388</v>
      </c>
      <c r="C161" s="510" t="s">
        <v>33</v>
      </c>
      <c r="D161" s="510" t="s">
        <v>1025</v>
      </c>
      <c r="E161" s="510" t="s">
        <v>1026</v>
      </c>
      <c r="F161" s="510" t="s">
        <v>1027</v>
      </c>
      <c r="G161" s="510" t="s">
        <v>1028</v>
      </c>
      <c r="J161" s="510" t="s">
        <v>394</v>
      </c>
    </row>
    <row r="162" customFormat="false" ht="11.25" hidden="false" customHeight="false" outlineLevel="0" collapsed="false">
      <c r="A162" s="510" t="n">
        <v>161</v>
      </c>
      <c r="B162" s="510" t="s">
        <v>388</v>
      </c>
      <c r="C162" s="510" t="s">
        <v>33</v>
      </c>
      <c r="D162" s="510" t="s">
        <v>1029</v>
      </c>
      <c r="E162" s="510" t="s">
        <v>1030</v>
      </c>
      <c r="F162" s="510" t="s">
        <v>1031</v>
      </c>
      <c r="G162" s="510" t="s">
        <v>1032</v>
      </c>
      <c r="H162" s="510" t="s">
        <v>1033</v>
      </c>
      <c r="J162" s="510" t="s">
        <v>394</v>
      </c>
    </row>
    <row r="163" customFormat="false" ht="11.25" hidden="false" customHeight="false" outlineLevel="0" collapsed="false">
      <c r="A163" s="510" t="n">
        <v>162</v>
      </c>
      <c r="B163" s="510" t="s">
        <v>388</v>
      </c>
      <c r="C163" s="510" t="s">
        <v>33</v>
      </c>
      <c r="D163" s="510" t="s">
        <v>1034</v>
      </c>
      <c r="E163" s="510" t="s">
        <v>1035</v>
      </c>
      <c r="F163" s="510" t="s">
        <v>1036</v>
      </c>
      <c r="G163" s="510" t="s">
        <v>826</v>
      </c>
      <c r="H163" s="510" t="s">
        <v>1037</v>
      </c>
      <c r="J163" s="510" t="s">
        <v>394</v>
      </c>
    </row>
    <row r="164" customFormat="false" ht="11.25" hidden="false" customHeight="false" outlineLevel="0" collapsed="false">
      <c r="A164" s="510" t="n">
        <v>163</v>
      </c>
      <c r="B164" s="510" t="s">
        <v>388</v>
      </c>
      <c r="C164" s="510" t="s">
        <v>33</v>
      </c>
      <c r="D164" s="510" t="s">
        <v>1038</v>
      </c>
      <c r="E164" s="510" t="s">
        <v>1039</v>
      </c>
      <c r="F164" s="510" t="s">
        <v>1040</v>
      </c>
      <c r="G164" s="510" t="s">
        <v>887</v>
      </c>
      <c r="H164" s="510" t="s">
        <v>1041</v>
      </c>
      <c r="J164" s="510" t="s">
        <v>394</v>
      </c>
    </row>
    <row r="165" customFormat="false" ht="11.25" hidden="false" customHeight="false" outlineLevel="0" collapsed="false">
      <c r="A165" s="510" t="n">
        <v>164</v>
      </c>
      <c r="B165" s="510" t="s">
        <v>388</v>
      </c>
      <c r="C165" s="510" t="s">
        <v>33</v>
      </c>
      <c r="D165" s="510" t="s">
        <v>1042</v>
      </c>
      <c r="E165" s="510" t="s">
        <v>1043</v>
      </c>
      <c r="F165" s="510" t="s">
        <v>1044</v>
      </c>
      <c r="G165" s="510" t="s">
        <v>826</v>
      </c>
      <c r="H165" s="510" t="s">
        <v>1045</v>
      </c>
      <c r="J165" s="510" t="s">
        <v>394</v>
      </c>
    </row>
    <row r="166" customFormat="false" ht="11.25" hidden="false" customHeight="false" outlineLevel="0" collapsed="false">
      <c r="A166" s="510" t="n">
        <v>165</v>
      </c>
      <c r="B166" s="510" t="s">
        <v>388</v>
      </c>
      <c r="C166" s="510" t="s">
        <v>33</v>
      </c>
      <c r="D166" s="510" t="s">
        <v>1046</v>
      </c>
      <c r="E166" s="510" t="s">
        <v>1047</v>
      </c>
      <c r="F166" s="510" t="s">
        <v>1048</v>
      </c>
      <c r="G166" s="510" t="s">
        <v>1049</v>
      </c>
      <c r="H166" s="510" t="s">
        <v>1050</v>
      </c>
      <c r="J166" s="510" t="s">
        <v>394</v>
      </c>
    </row>
    <row r="167" customFormat="false" ht="11.25" hidden="false" customHeight="false" outlineLevel="0" collapsed="false">
      <c r="A167" s="510" t="n">
        <v>166</v>
      </c>
      <c r="B167" s="510" t="s">
        <v>388</v>
      </c>
      <c r="C167" s="510" t="s">
        <v>33</v>
      </c>
      <c r="D167" s="510" t="s">
        <v>1051</v>
      </c>
      <c r="E167" s="510" t="s">
        <v>1052</v>
      </c>
      <c r="F167" s="510" t="s">
        <v>1053</v>
      </c>
      <c r="G167" s="510" t="s">
        <v>416</v>
      </c>
      <c r="J167" s="510" t="s">
        <v>394</v>
      </c>
    </row>
    <row r="168" customFormat="false" ht="11.25" hidden="false" customHeight="false" outlineLevel="0" collapsed="false">
      <c r="A168" s="510" t="n">
        <v>167</v>
      </c>
      <c r="B168" s="510" t="s">
        <v>388</v>
      </c>
      <c r="C168" s="510" t="s">
        <v>33</v>
      </c>
      <c r="D168" s="510" t="s">
        <v>1054</v>
      </c>
      <c r="E168" s="510" t="s">
        <v>1055</v>
      </c>
      <c r="F168" s="510" t="s">
        <v>1056</v>
      </c>
      <c r="G168" s="510" t="s">
        <v>957</v>
      </c>
      <c r="J168" s="510" t="s">
        <v>394</v>
      </c>
    </row>
    <row r="169" customFormat="false" ht="11.25" hidden="false" customHeight="false" outlineLevel="0" collapsed="false">
      <c r="A169" s="510" t="n">
        <v>168</v>
      </c>
      <c r="B169" s="510" t="s">
        <v>388</v>
      </c>
      <c r="C169" s="510" t="s">
        <v>33</v>
      </c>
      <c r="D169" s="510" t="s">
        <v>1057</v>
      </c>
      <c r="E169" s="510" t="s">
        <v>1058</v>
      </c>
      <c r="F169" s="510" t="s">
        <v>1059</v>
      </c>
      <c r="G169" s="510" t="s">
        <v>957</v>
      </c>
      <c r="H169" s="510" t="s">
        <v>1060</v>
      </c>
      <c r="J169" s="510" t="s">
        <v>394</v>
      </c>
    </row>
    <row r="170" customFormat="false" ht="11.25" hidden="false" customHeight="false" outlineLevel="0" collapsed="false">
      <c r="A170" s="510" t="n">
        <v>169</v>
      </c>
      <c r="B170" s="510" t="s">
        <v>388</v>
      </c>
      <c r="C170" s="510" t="s">
        <v>33</v>
      </c>
      <c r="D170" s="510" t="s">
        <v>1061</v>
      </c>
      <c r="E170" s="510" t="s">
        <v>1062</v>
      </c>
      <c r="F170" s="510" t="s">
        <v>1063</v>
      </c>
      <c r="G170" s="510" t="s">
        <v>416</v>
      </c>
      <c r="H170" s="510" t="s">
        <v>1064</v>
      </c>
      <c r="J170" s="510" t="s">
        <v>394</v>
      </c>
    </row>
    <row r="171" customFormat="false" ht="11.25" hidden="false" customHeight="false" outlineLevel="0" collapsed="false">
      <c r="A171" s="510" t="n">
        <v>170</v>
      </c>
      <c r="B171" s="510" t="s">
        <v>388</v>
      </c>
      <c r="C171" s="510" t="s">
        <v>33</v>
      </c>
      <c r="D171" s="510" t="s">
        <v>1065</v>
      </c>
      <c r="E171" s="510" t="s">
        <v>1066</v>
      </c>
      <c r="F171" s="510" t="s">
        <v>1067</v>
      </c>
      <c r="G171" s="510" t="s">
        <v>538</v>
      </c>
      <c r="H171" s="510" t="s">
        <v>1068</v>
      </c>
      <c r="J171" s="510" t="s">
        <v>394</v>
      </c>
    </row>
    <row r="172" customFormat="false" ht="11.25" hidden="false" customHeight="false" outlineLevel="0" collapsed="false">
      <c r="A172" s="510" t="n">
        <v>171</v>
      </c>
      <c r="B172" s="510" t="s">
        <v>388</v>
      </c>
      <c r="C172" s="510" t="s">
        <v>33</v>
      </c>
      <c r="D172" s="510" t="s">
        <v>1069</v>
      </c>
      <c r="E172" s="510" t="s">
        <v>1070</v>
      </c>
      <c r="F172" s="510" t="s">
        <v>1071</v>
      </c>
      <c r="G172" s="510" t="s">
        <v>473</v>
      </c>
      <c r="J172" s="510" t="s">
        <v>394</v>
      </c>
    </row>
    <row r="173" customFormat="false" ht="11.25" hidden="false" customHeight="false" outlineLevel="0" collapsed="false">
      <c r="A173" s="510" t="n">
        <v>172</v>
      </c>
      <c r="B173" s="510" t="s">
        <v>388</v>
      </c>
      <c r="C173" s="510" t="s">
        <v>33</v>
      </c>
      <c r="D173" s="510" t="s">
        <v>1072</v>
      </c>
      <c r="E173" s="510" t="s">
        <v>1073</v>
      </c>
      <c r="F173" s="510" t="s">
        <v>1074</v>
      </c>
      <c r="G173" s="510" t="s">
        <v>887</v>
      </c>
      <c r="H173" s="510" t="s">
        <v>1075</v>
      </c>
      <c r="J173" s="510" t="s">
        <v>394</v>
      </c>
    </row>
    <row r="174" customFormat="false" ht="11.25" hidden="false" customHeight="false" outlineLevel="0" collapsed="false">
      <c r="A174" s="510" t="n">
        <v>173</v>
      </c>
      <c r="B174" s="510" t="s">
        <v>388</v>
      </c>
      <c r="C174" s="510" t="s">
        <v>33</v>
      </c>
      <c r="D174" s="510" t="s">
        <v>1076</v>
      </c>
      <c r="E174" s="510" t="s">
        <v>1077</v>
      </c>
      <c r="F174" s="510" t="s">
        <v>1078</v>
      </c>
      <c r="G174" s="510" t="s">
        <v>547</v>
      </c>
      <c r="H174" s="510" t="s">
        <v>1079</v>
      </c>
      <c r="J174" s="510" t="s">
        <v>394</v>
      </c>
    </row>
    <row r="175" customFormat="false" ht="11.25" hidden="false" customHeight="false" outlineLevel="0" collapsed="false">
      <c r="A175" s="510" t="n">
        <v>174</v>
      </c>
      <c r="B175" s="510" t="s">
        <v>388</v>
      </c>
      <c r="C175" s="510" t="s">
        <v>33</v>
      </c>
      <c r="D175" s="510" t="s">
        <v>1080</v>
      </c>
      <c r="E175" s="510" t="s">
        <v>1081</v>
      </c>
      <c r="F175" s="510" t="s">
        <v>1082</v>
      </c>
      <c r="G175" s="510" t="s">
        <v>887</v>
      </c>
      <c r="H175" s="510" t="s">
        <v>1083</v>
      </c>
      <c r="J175" s="510" t="s">
        <v>394</v>
      </c>
    </row>
    <row r="176" customFormat="false" ht="11.25" hidden="false" customHeight="false" outlineLevel="0" collapsed="false">
      <c r="A176" s="510" t="n">
        <v>175</v>
      </c>
      <c r="B176" s="510" t="s">
        <v>388</v>
      </c>
      <c r="C176" s="510" t="s">
        <v>33</v>
      </c>
      <c r="D176" s="510" t="s">
        <v>1084</v>
      </c>
      <c r="E176" s="510" t="s">
        <v>1085</v>
      </c>
      <c r="F176" s="510" t="s">
        <v>1086</v>
      </c>
      <c r="G176" s="510" t="s">
        <v>547</v>
      </c>
      <c r="H176" s="510" t="s">
        <v>1087</v>
      </c>
      <c r="J176" s="510" t="s">
        <v>394</v>
      </c>
    </row>
    <row r="177" customFormat="false" ht="11.25" hidden="false" customHeight="false" outlineLevel="0" collapsed="false">
      <c r="A177" s="510" t="n">
        <v>176</v>
      </c>
      <c r="B177" s="510" t="s">
        <v>388</v>
      </c>
      <c r="C177" s="510" t="s">
        <v>33</v>
      </c>
      <c r="D177" s="510" t="s">
        <v>1088</v>
      </c>
      <c r="E177" s="510" t="s">
        <v>1089</v>
      </c>
      <c r="F177" s="510" t="s">
        <v>1090</v>
      </c>
      <c r="G177" s="510" t="s">
        <v>547</v>
      </c>
      <c r="H177" s="510" t="s">
        <v>1091</v>
      </c>
      <c r="J177" s="510" t="s">
        <v>394</v>
      </c>
    </row>
    <row r="178" customFormat="false" ht="11.25" hidden="false" customHeight="false" outlineLevel="0" collapsed="false">
      <c r="A178" s="510" t="n">
        <v>177</v>
      </c>
      <c r="B178" s="510" t="s">
        <v>388</v>
      </c>
      <c r="C178" s="510" t="s">
        <v>33</v>
      </c>
      <c r="D178" s="510" t="s">
        <v>1092</v>
      </c>
      <c r="E178" s="510" t="s">
        <v>1093</v>
      </c>
      <c r="F178" s="510" t="s">
        <v>1094</v>
      </c>
      <c r="G178" s="510" t="s">
        <v>975</v>
      </c>
      <c r="H178" s="510" t="s">
        <v>1050</v>
      </c>
      <c r="J178" s="510" t="s">
        <v>394</v>
      </c>
    </row>
    <row r="179" customFormat="false" ht="11.25" hidden="false" customHeight="false" outlineLevel="0" collapsed="false">
      <c r="A179" s="510" t="n">
        <v>178</v>
      </c>
      <c r="B179" s="510" t="s">
        <v>388</v>
      </c>
      <c r="C179" s="510" t="s">
        <v>33</v>
      </c>
      <c r="D179" s="510" t="s">
        <v>1095</v>
      </c>
      <c r="E179" s="510" t="s">
        <v>1096</v>
      </c>
      <c r="F179" s="510" t="s">
        <v>1097</v>
      </c>
      <c r="G179" s="510" t="s">
        <v>887</v>
      </c>
      <c r="H179" s="510" t="s">
        <v>1098</v>
      </c>
      <c r="J179" s="510" t="s">
        <v>394</v>
      </c>
    </row>
    <row r="180" customFormat="false" ht="11.25" hidden="false" customHeight="false" outlineLevel="0" collapsed="false">
      <c r="A180" s="510" t="n">
        <v>179</v>
      </c>
      <c r="B180" s="510" t="s">
        <v>388</v>
      </c>
      <c r="C180" s="510" t="s">
        <v>33</v>
      </c>
      <c r="D180" s="510" t="s">
        <v>1099</v>
      </c>
      <c r="E180" s="510" t="s">
        <v>1100</v>
      </c>
      <c r="F180" s="510" t="s">
        <v>1101</v>
      </c>
      <c r="G180" s="510" t="s">
        <v>826</v>
      </c>
      <c r="H180" s="510" t="s">
        <v>1102</v>
      </c>
      <c r="J180" s="510" t="s">
        <v>394</v>
      </c>
    </row>
    <row r="181" customFormat="false" ht="11.25" hidden="false" customHeight="false" outlineLevel="0" collapsed="false">
      <c r="A181" s="510" t="n">
        <v>180</v>
      </c>
      <c r="B181" s="510" t="s">
        <v>388</v>
      </c>
      <c r="C181" s="510" t="s">
        <v>33</v>
      </c>
      <c r="D181" s="510" t="s">
        <v>1103</v>
      </c>
      <c r="E181" s="510" t="s">
        <v>1104</v>
      </c>
      <c r="F181" s="510" t="s">
        <v>1105</v>
      </c>
      <c r="G181" s="510" t="s">
        <v>957</v>
      </c>
      <c r="H181" s="510" t="s">
        <v>1106</v>
      </c>
      <c r="J181" s="510" t="s">
        <v>394</v>
      </c>
    </row>
    <row r="182" customFormat="false" ht="11.25" hidden="false" customHeight="false" outlineLevel="0" collapsed="false">
      <c r="A182" s="510" t="n">
        <v>181</v>
      </c>
      <c r="B182" s="510" t="s">
        <v>388</v>
      </c>
      <c r="C182" s="510" t="s">
        <v>33</v>
      </c>
      <c r="D182" s="510" t="s">
        <v>1107</v>
      </c>
      <c r="E182" s="510" t="s">
        <v>1108</v>
      </c>
      <c r="F182" s="510" t="s">
        <v>1109</v>
      </c>
      <c r="G182" s="510" t="s">
        <v>473</v>
      </c>
      <c r="H182" s="510" t="s">
        <v>1110</v>
      </c>
      <c r="J182" s="510" t="s">
        <v>394</v>
      </c>
    </row>
    <row r="183" customFormat="false" ht="11.25" hidden="false" customHeight="false" outlineLevel="0" collapsed="false">
      <c r="A183" s="510" t="n">
        <v>182</v>
      </c>
      <c r="B183" s="510" t="s">
        <v>388</v>
      </c>
      <c r="C183" s="510" t="s">
        <v>33</v>
      </c>
      <c r="D183" s="510" t="s">
        <v>1111</v>
      </c>
      <c r="E183" s="510" t="s">
        <v>1112</v>
      </c>
      <c r="F183" s="510" t="s">
        <v>1113</v>
      </c>
      <c r="G183" s="510" t="s">
        <v>465</v>
      </c>
      <c r="J183" s="510" t="s">
        <v>394</v>
      </c>
    </row>
    <row r="184" customFormat="false" ht="11.25" hidden="false" customHeight="false" outlineLevel="0" collapsed="false">
      <c r="A184" s="510" t="n">
        <v>183</v>
      </c>
      <c r="B184" s="510" t="s">
        <v>388</v>
      </c>
      <c r="C184" s="510" t="s">
        <v>33</v>
      </c>
      <c r="D184" s="510" t="s">
        <v>1114</v>
      </c>
      <c r="E184" s="510" t="s">
        <v>1115</v>
      </c>
      <c r="F184" s="510" t="s">
        <v>1116</v>
      </c>
      <c r="G184" s="510" t="s">
        <v>465</v>
      </c>
      <c r="J184" s="510" t="s">
        <v>394</v>
      </c>
    </row>
    <row r="185" customFormat="false" ht="11.25" hidden="false" customHeight="false" outlineLevel="0" collapsed="false">
      <c r="A185" s="510" t="n">
        <v>184</v>
      </c>
      <c r="B185" s="510" t="s">
        <v>388</v>
      </c>
      <c r="C185" s="510" t="s">
        <v>33</v>
      </c>
      <c r="D185" s="510" t="s">
        <v>1117</v>
      </c>
      <c r="E185" s="510" t="s">
        <v>1118</v>
      </c>
      <c r="F185" s="510" t="s">
        <v>1119</v>
      </c>
      <c r="G185" s="510" t="s">
        <v>1120</v>
      </c>
      <c r="H185" s="510" t="s">
        <v>1121</v>
      </c>
      <c r="J185" s="510" t="s">
        <v>394</v>
      </c>
    </row>
    <row r="186" customFormat="false" ht="11.25" hidden="false" customHeight="false" outlineLevel="0" collapsed="false">
      <c r="A186" s="510" t="n">
        <v>185</v>
      </c>
      <c r="B186" s="510" t="s">
        <v>388</v>
      </c>
      <c r="C186" s="510" t="s">
        <v>33</v>
      </c>
      <c r="D186" s="510" t="s">
        <v>1122</v>
      </c>
      <c r="E186" s="510" t="s">
        <v>1123</v>
      </c>
      <c r="F186" s="510" t="s">
        <v>1124</v>
      </c>
      <c r="G186" s="510" t="s">
        <v>416</v>
      </c>
      <c r="H186" s="510" t="s">
        <v>1125</v>
      </c>
      <c r="J186" s="510" t="s">
        <v>394</v>
      </c>
    </row>
    <row r="187" customFormat="false" ht="11.25" hidden="false" customHeight="false" outlineLevel="0" collapsed="false">
      <c r="A187" s="510" t="n">
        <v>186</v>
      </c>
      <c r="B187" s="510" t="s">
        <v>388</v>
      </c>
      <c r="C187" s="510" t="s">
        <v>33</v>
      </c>
      <c r="D187" s="510" t="s">
        <v>1126</v>
      </c>
      <c r="E187" s="510" t="s">
        <v>1127</v>
      </c>
      <c r="F187" s="510" t="s">
        <v>1128</v>
      </c>
      <c r="G187" s="510" t="s">
        <v>450</v>
      </c>
      <c r="H187" s="510" t="s">
        <v>1129</v>
      </c>
      <c r="J187" s="510" t="s">
        <v>394</v>
      </c>
    </row>
    <row r="188" customFormat="false" ht="11.25" hidden="false" customHeight="false" outlineLevel="0" collapsed="false">
      <c r="A188" s="510" t="n">
        <v>187</v>
      </c>
      <c r="B188" s="510" t="s">
        <v>388</v>
      </c>
      <c r="C188" s="510" t="s">
        <v>33</v>
      </c>
      <c r="D188" s="510" t="s">
        <v>1130</v>
      </c>
      <c r="E188" s="510" t="s">
        <v>1131</v>
      </c>
      <c r="F188" s="510" t="s">
        <v>1132</v>
      </c>
      <c r="G188" s="510" t="s">
        <v>1032</v>
      </c>
      <c r="H188" s="510" t="s">
        <v>1133</v>
      </c>
      <c r="J188" s="510" t="s">
        <v>394</v>
      </c>
    </row>
    <row r="189" customFormat="false" ht="11.25" hidden="false" customHeight="false" outlineLevel="0" collapsed="false">
      <c r="A189" s="510" t="n">
        <v>188</v>
      </c>
      <c r="B189" s="510" t="s">
        <v>388</v>
      </c>
      <c r="C189" s="510" t="s">
        <v>33</v>
      </c>
      <c r="D189" s="510" t="s">
        <v>1134</v>
      </c>
      <c r="E189" s="510" t="s">
        <v>1135</v>
      </c>
      <c r="F189" s="510" t="s">
        <v>1136</v>
      </c>
      <c r="G189" s="510" t="s">
        <v>826</v>
      </c>
      <c r="H189" s="510" t="s">
        <v>1137</v>
      </c>
      <c r="J189" s="510" t="s">
        <v>394</v>
      </c>
    </row>
    <row r="190" customFormat="false" ht="11.25" hidden="false" customHeight="false" outlineLevel="0" collapsed="false">
      <c r="A190" s="510" t="n">
        <v>189</v>
      </c>
      <c r="B190" s="510" t="s">
        <v>388</v>
      </c>
      <c r="C190" s="510" t="s">
        <v>33</v>
      </c>
      <c r="D190" s="510" t="s">
        <v>1138</v>
      </c>
      <c r="E190" s="510" t="s">
        <v>1139</v>
      </c>
      <c r="F190" s="510" t="s">
        <v>1140</v>
      </c>
      <c r="G190" s="510" t="s">
        <v>473</v>
      </c>
      <c r="J190" s="510" t="s">
        <v>394</v>
      </c>
    </row>
    <row r="191" customFormat="false" ht="11.25" hidden="false" customHeight="false" outlineLevel="0" collapsed="false">
      <c r="A191" s="510" t="n">
        <v>190</v>
      </c>
      <c r="B191" s="510" t="s">
        <v>388</v>
      </c>
      <c r="C191" s="510" t="s">
        <v>33</v>
      </c>
      <c r="D191" s="510" t="s">
        <v>1141</v>
      </c>
      <c r="E191" s="510" t="s">
        <v>1142</v>
      </c>
      <c r="F191" s="510" t="s">
        <v>1143</v>
      </c>
      <c r="G191" s="510" t="s">
        <v>1120</v>
      </c>
      <c r="H191" s="510" t="s">
        <v>1144</v>
      </c>
      <c r="J191" s="510" t="s">
        <v>394</v>
      </c>
    </row>
    <row r="192" customFormat="false" ht="11.25" hidden="false" customHeight="false" outlineLevel="0" collapsed="false">
      <c r="A192" s="510" t="n">
        <v>191</v>
      </c>
      <c r="B192" s="510" t="s">
        <v>388</v>
      </c>
      <c r="C192" s="510" t="s">
        <v>33</v>
      </c>
      <c r="D192" s="510" t="s">
        <v>1145</v>
      </c>
      <c r="E192" s="510" t="s">
        <v>1146</v>
      </c>
      <c r="F192" s="510" t="s">
        <v>1147</v>
      </c>
      <c r="G192" s="510" t="s">
        <v>858</v>
      </c>
      <c r="H192" s="510" t="s">
        <v>1148</v>
      </c>
      <c r="J192" s="510" t="s">
        <v>394</v>
      </c>
    </row>
    <row r="193" customFormat="false" ht="11.25" hidden="false" customHeight="false" outlineLevel="0" collapsed="false">
      <c r="A193" s="510" t="n">
        <v>192</v>
      </c>
      <c r="B193" s="510" t="s">
        <v>388</v>
      </c>
      <c r="C193" s="510" t="s">
        <v>33</v>
      </c>
      <c r="D193" s="510" t="s">
        <v>1149</v>
      </c>
      <c r="E193" s="510" t="s">
        <v>1150</v>
      </c>
      <c r="F193" s="510" t="s">
        <v>1151</v>
      </c>
      <c r="G193" s="510" t="s">
        <v>495</v>
      </c>
      <c r="H193" s="510" t="s">
        <v>1152</v>
      </c>
      <c r="J193" s="510" t="s">
        <v>394</v>
      </c>
    </row>
    <row r="194" customFormat="false" ht="11.25" hidden="false" customHeight="false" outlineLevel="0" collapsed="false">
      <c r="A194" s="510" t="n">
        <v>193</v>
      </c>
      <c r="B194" s="510" t="s">
        <v>388</v>
      </c>
      <c r="C194" s="510" t="s">
        <v>33</v>
      </c>
      <c r="D194" s="510" t="s">
        <v>1153</v>
      </c>
      <c r="E194" s="510" t="s">
        <v>1154</v>
      </c>
      <c r="F194" s="510" t="s">
        <v>1155</v>
      </c>
      <c r="G194" s="510" t="s">
        <v>858</v>
      </c>
      <c r="H194" s="510" t="s">
        <v>1156</v>
      </c>
      <c r="J194" s="510" t="s">
        <v>394</v>
      </c>
    </row>
    <row r="195" customFormat="false" ht="11.25" hidden="false" customHeight="false" outlineLevel="0" collapsed="false">
      <c r="A195" s="510" t="n">
        <v>194</v>
      </c>
      <c r="B195" s="510" t="s">
        <v>388</v>
      </c>
      <c r="C195" s="510" t="s">
        <v>33</v>
      </c>
      <c r="D195" s="510" t="s">
        <v>1157</v>
      </c>
      <c r="E195" s="510" t="s">
        <v>1158</v>
      </c>
      <c r="F195" s="510" t="s">
        <v>1159</v>
      </c>
      <c r="G195" s="510" t="s">
        <v>662</v>
      </c>
      <c r="H195" s="510" t="s">
        <v>1160</v>
      </c>
      <c r="J195" s="510" t="s">
        <v>394</v>
      </c>
    </row>
    <row r="196" customFormat="false" ht="11.25" hidden="false" customHeight="false" outlineLevel="0" collapsed="false">
      <c r="A196" s="510" t="n">
        <v>195</v>
      </c>
      <c r="B196" s="510" t="s">
        <v>388</v>
      </c>
      <c r="C196" s="510" t="s">
        <v>33</v>
      </c>
      <c r="D196" s="510" t="s">
        <v>1161</v>
      </c>
      <c r="E196" s="510" t="s">
        <v>1162</v>
      </c>
      <c r="F196" s="510" t="s">
        <v>1163</v>
      </c>
      <c r="G196" s="510" t="s">
        <v>465</v>
      </c>
      <c r="J196" s="510" t="s">
        <v>394</v>
      </c>
    </row>
    <row r="197" customFormat="false" ht="11.25" hidden="false" customHeight="false" outlineLevel="0" collapsed="false">
      <c r="A197" s="510" t="n">
        <v>196</v>
      </c>
      <c r="B197" s="510" t="s">
        <v>388</v>
      </c>
      <c r="C197" s="510" t="s">
        <v>33</v>
      </c>
      <c r="D197" s="510" t="s">
        <v>1164</v>
      </c>
      <c r="E197" s="510" t="s">
        <v>1165</v>
      </c>
      <c r="F197" s="510" t="s">
        <v>1166</v>
      </c>
      <c r="G197" s="510" t="s">
        <v>826</v>
      </c>
      <c r="H197" s="510" t="s">
        <v>1102</v>
      </c>
      <c r="J197" s="510" t="s">
        <v>394</v>
      </c>
    </row>
    <row r="198" customFormat="false" ht="11.25" hidden="false" customHeight="false" outlineLevel="0" collapsed="false">
      <c r="A198" s="510" t="n">
        <v>197</v>
      </c>
      <c r="B198" s="510" t="s">
        <v>388</v>
      </c>
      <c r="C198" s="510" t="s">
        <v>33</v>
      </c>
      <c r="D198" s="510" t="s">
        <v>1167</v>
      </c>
      <c r="E198" s="510" t="s">
        <v>1168</v>
      </c>
      <c r="F198" s="510" t="s">
        <v>1169</v>
      </c>
      <c r="G198" s="510" t="s">
        <v>975</v>
      </c>
      <c r="H198" s="510" t="s">
        <v>1170</v>
      </c>
      <c r="J198" s="510" t="s">
        <v>394</v>
      </c>
    </row>
    <row r="199" customFormat="false" ht="11.25" hidden="false" customHeight="false" outlineLevel="0" collapsed="false">
      <c r="A199" s="510" t="n">
        <v>198</v>
      </c>
      <c r="B199" s="510" t="s">
        <v>388</v>
      </c>
      <c r="C199" s="510" t="s">
        <v>33</v>
      </c>
      <c r="D199" s="510" t="s">
        <v>1171</v>
      </c>
      <c r="E199" s="510" t="s">
        <v>1172</v>
      </c>
      <c r="F199" s="510" t="s">
        <v>1173</v>
      </c>
      <c r="G199" s="510" t="s">
        <v>826</v>
      </c>
      <c r="H199" s="510" t="s">
        <v>1174</v>
      </c>
      <c r="J199" s="510" t="s">
        <v>394</v>
      </c>
    </row>
    <row r="200" customFormat="false" ht="11.25" hidden="false" customHeight="false" outlineLevel="0" collapsed="false">
      <c r="A200" s="510" t="n">
        <v>199</v>
      </c>
      <c r="B200" s="510" t="s">
        <v>388</v>
      </c>
      <c r="C200" s="510" t="s">
        <v>33</v>
      </c>
      <c r="D200" s="510" t="s">
        <v>1175</v>
      </c>
      <c r="E200" s="510" t="s">
        <v>1176</v>
      </c>
      <c r="F200" s="510" t="s">
        <v>1177</v>
      </c>
      <c r="G200" s="510" t="s">
        <v>495</v>
      </c>
      <c r="H200" s="510" t="s">
        <v>1178</v>
      </c>
      <c r="J200" s="510" t="s">
        <v>394</v>
      </c>
    </row>
    <row r="201" customFormat="false" ht="11.25" hidden="false" customHeight="false" outlineLevel="0" collapsed="false">
      <c r="A201" s="510" t="n">
        <v>200</v>
      </c>
      <c r="B201" s="510" t="s">
        <v>388</v>
      </c>
      <c r="C201" s="510" t="s">
        <v>33</v>
      </c>
      <c r="D201" s="510" t="s">
        <v>1179</v>
      </c>
      <c r="E201" s="510" t="s">
        <v>1180</v>
      </c>
      <c r="F201" s="510" t="s">
        <v>1181</v>
      </c>
      <c r="G201" s="510" t="s">
        <v>525</v>
      </c>
      <c r="H201" s="510" t="s">
        <v>1182</v>
      </c>
      <c r="J201" s="510" t="s">
        <v>394</v>
      </c>
    </row>
    <row r="202" customFormat="false" ht="11.25" hidden="false" customHeight="false" outlineLevel="0" collapsed="false">
      <c r="A202" s="510" t="n">
        <v>201</v>
      </c>
      <c r="B202" s="510" t="s">
        <v>388</v>
      </c>
      <c r="C202" s="510" t="s">
        <v>33</v>
      </c>
      <c r="D202" s="510" t="s">
        <v>1183</v>
      </c>
      <c r="E202" s="510" t="s">
        <v>1184</v>
      </c>
      <c r="F202" s="510" t="s">
        <v>1185</v>
      </c>
      <c r="G202" s="510" t="s">
        <v>436</v>
      </c>
      <c r="H202" s="510" t="s">
        <v>1098</v>
      </c>
      <c r="J202" s="510" t="s">
        <v>394</v>
      </c>
    </row>
    <row r="203" customFormat="false" ht="11.25" hidden="false" customHeight="false" outlineLevel="0" collapsed="false">
      <c r="A203" s="510" t="n">
        <v>202</v>
      </c>
      <c r="B203" s="510" t="s">
        <v>388</v>
      </c>
      <c r="C203" s="510" t="s">
        <v>33</v>
      </c>
      <c r="D203" s="510" t="s">
        <v>1186</v>
      </c>
      <c r="E203" s="510" t="s">
        <v>1187</v>
      </c>
      <c r="F203" s="510" t="s">
        <v>1188</v>
      </c>
      <c r="G203" s="510" t="s">
        <v>826</v>
      </c>
      <c r="H203" s="510" t="s">
        <v>1189</v>
      </c>
      <c r="J203" s="510" t="s">
        <v>394</v>
      </c>
    </row>
    <row r="204" customFormat="false" ht="11.25" hidden="false" customHeight="false" outlineLevel="0" collapsed="false">
      <c r="A204" s="510" t="n">
        <v>203</v>
      </c>
      <c r="B204" s="510" t="s">
        <v>388</v>
      </c>
      <c r="C204" s="510" t="s">
        <v>33</v>
      </c>
      <c r="D204" s="510" t="s">
        <v>1190</v>
      </c>
      <c r="E204" s="510" t="s">
        <v>1191</v>
      </c>
      <c r="F204" s="510" t="s">
        <v>1192</v>
      </c>
      <c r="G204" s="510" t="s">
        <v>495</v>
      </c>
      <c r="H204" s="510" t="s">
        <v>1193</v>
      </c>
      <c r="J204" s="510" t="s">
        <v>394</v>
      </c>
    </row>
    <row r="205" customFormat="false" ht="11.25" hidden="false" customHeight="false" outlineLevel="0" collapsed="false">
      <c r="A205" s="510" t="n">
        <v>204</v>
      </c>
      <c r="B205" s="510" t="s">
        <v>388</v>
      </c>
      <c r="C205" s="510" t="s">
        <v>33</v>
      </c>
      <c r="D205" s="510" t="s">
        <v>1194</v>
      </c>
      <c r="E205" s="510" t="s">
        <v>1195</v>
      </c>
      <c r="F205" s="510" t="s">
        <v>1196</v>
      </c>
      <c r="G205" s="510" t="s">
        <v>962</v>
      </c>
      <c r="H205" s="510" t="s">
        <v>1197</v>
      </c>
      <c r="J205" s="510" t="s">
        <v>394</v>
      </c>
    </row>
    <row r="206" customFormat="false" ht="11.25" hidden="false" customHeight="false" outlineLevel="0" collapsed="false">
      <c r="A206" s="510" t="n">
        <v>205</v>
      </c>
      <c r="B206" s="510" t="s">
        <v>388</v>
      </c>
      <c r="C206" s="510" t="s">
        <v>33</v>
      </c>
      <c r="D206" s="510" t="s">
        <v>1198</v>
      </c>
      <c r="E206" s="510" t="s">
        <v>1199</v>
      </c>
      <c r="F206" s="510" t="s">
        <v>1200</v>
      </c>
      <c r="G206" s="510" t="s">
        <v>426</v>
      </c>
      <c r="H206" s="510" t="s">
        <v>1201</v>
      </c>
      <c r="J206" s="510" t="s">
        <v>394</v>
      </c>
    </row>
    <row r="207" customFormat="false" ht="11.25" hidden="false" customHeight="false" outlineLevel="0" collapsed="false">
      <c r="A207" s="510" t="n">
        <v>206</v>
      </c>
      <c r="B207" s="510" t="s">
        <v>388</v>
      </c>
      <c r="C207" s="510" t="s">
        <v>33</v>
      </c>
      <c r="D207" s="510" t="s">
        <v>1202</v>
      </c>
      <c r="E207" s="510" t="s">
        <v>1203</v>
      </c>
      <c r="F207" s="510" t="s">
        <v>1204</v>
      </c>
      <c r="G207" s="510" t="s">
        <v>648</v>
      </c>
      <c r="H207" s="510" t="s">
        <v>1205</v>
      </c>
      <c r="J207" s="510" t="s">
        <v>394</v>
      </c>
    </row>
    <row r="208" customFormat="false" ht="11.25" hidden="false" customHeight="false" outlineLevel="0" collapsed="false">
      <c r="A208" s="510" t="n">
        <v>207</v>
      </c>
      <c r="B208" s="510" t="s">
        <v>388</v>
      </c>
      <c r="C208" s="510" t="s">
        <v>33</v>
      </c>
      <c r="D208" s="510" t="s">
        <v>1206</v>
      </c>
      <c r="E208" s="510" t="s">
        <v>1207</v>
      </c>
      <c r="F208" s="510" t="s">
        <v>1208</v>
      </c>
      <c r="G208" s="510" t="s">
        <v>436</v>
      </c>
      <c r="H208" s="510" t="s">
        <v>1209</v>
      </c>
      <c r="J208" s="510" t="s">
        <v>394</v>
      </c>
    </row>
    <row r="209" customFormat="false" ht="11.25" hidden="false" customHeight="false" outlineLevel="0" collapsed="false">
      <c r="A209" s="510" t="n">
        <v>208</v>
      </c>
      <c r="B209" s="510" t="s">
        <v>388</v>
      </c>
      <c r="C209" s="510" t="s">
        <v>33</v>
      </c>
      <c r="D209" s="510" t="s">
        <v>1210</v>
      </c>
      <c r="E209" s="510" t="s">
        <v>1211</v>
      </c>
      <c r="F209" s="510" t="s">
        <v>1212</v>
      </c>
      <c r="G209" s="510" t="s">
        <v>962</v>
      </c>
      <c r="H209" s="510" t="s">
        <v>845</v>
      </c>
      <c r="J209" s="510" t="s">
        <v>394</v>
      </c>
    </row>
    <row r="210" customFormat="false" ht="11.25" hidden="false" customHeight="false" outlineLevel="0" collapsed="false">
      <c r="A210" s="510" t="n">
        <v>209</v>
      </c>
      <c r="B210" s="510" t="s">
        <v>388</v>
      </c>
      <c r="C210" s="510" t="s">
        <v>33</v>
      </c>
      <c r="D210" s="510" t="s">
        <v>1213</v>
      </c>
      <c r="E210" s="510" t="s">
        <v>1214</v>
      </c>
      <c r="F210" s="510" t="s">
        <v>1215</v>
      </c>
      <c r="G210" s="510" t="s">
        <v>495</v>
      </c>
      <c r="H210" s="510" t="s">
        <v>1216</v>
      </c>
      <c r="J210" s="510" t="s">
        <v>394</v>
      </c>
    </row>
    <row r="211" customFormat="false" ht="11.25" hidden="false" customHeight="false" outlineLevel="0" collapsed="false">
      <c r="A211" s="510" t="n">
        <v>210</v>
      </c>
      <c r="B211" s="510" t="s">
        <v>388</v>
      </c>
      <c r="C211" s="510" t="s">
        <v>33</v>
      </c>
      <c r="D211" s="510" t="s">
        <v>1217</v>
      </c>
      <c r="E211" s="510" t="s">
        <v>1218</v>
      </c>
      <c r="F211" s="510" t="s">
        <v>1219</v>
      </c>
      <c r="G211" s="510" t="s">
        <v>826</v>
      </c>
      <c r="H211" s="510" t="s">
        <v>1220</v>
      </c>
      <c r="J211" s="510" t="s">
        <v>394</v>
      </c>
    </row>
    <row r="212" customFormat="false" ht="11.25" hidden="false" customHeight="false" outlineLevel="0" collapsed="false">
      <c r="A212" s="510" t="n">
        <v>211</v>
      </c>
      <c r="B212" s="510" t="s">
        <v>388</v>
      </c>
      <c r="C212" s="510" t="s">
        <v>33</v>
      </c>
      <c r="D212" s="510" t="s">
        <v>1221</v>
      </c>
      <c r="E212" s="510" t="s">
        <v>1222</v>
      </c>
      <c r="F212" s="510" t="s">
        <v>1223</v>
      </c>
      <c r="G212" s="510" t="s">
        <v>648</v>
      </c>
      <c r="H212" s="510" t="s">
        <v>1224</v>
      </c>
      <c r="J212" s="510" t="s">
        <v>394</v>
      </c>
    </row>
    <row r="213" customFormat="false" ht="11.25" hidden="false" customHeight="false" outlineLevel="0" collapsed="false">
      <c r="A213" s="510" t="n">
        <v>212</v>
      </c>
      <c r="B213" s="510" t="s">
        <v>388</v>
      </c>
      <c r="C213" s="510" t="s">
        <v>33</v>
      </c>
      <c r="D213" s="510" t="s">
        <v>1225</v>
      </c>
      <c r="E213" s="510" t="s">
        <v>1226</v>
      </c>
      <c r="F213" s="510" t="s">
        <v>1227</v>
      </c>
      <c r="G213" s="510" t="s">
        <v>495</v>
      </c>
      <c r="H213" s="510" t="s">
        <v>1228</v>
      </c>
      <c r="J213" s="510" t="s">
        <v>394</v>
      </c>
    </row>
    <row r="214" customFormat="false" ht="11.25" hidden="false" customHeight="false" outlineLevel="0" collapsed="false">
      <c r="A214" s="510" t="n">
        <v>213</v>
      </c>
      <c r="B214" s="510" t="s">
        <v>388</v>
      </c>
      <c r="C214" s="510" t="s">
        <v>33</v>
      </c>
      <c r="D214" s="510" t="s">
        <v>1229</v>
      </c>
      <c r="E214" s="510" t="s">
        <v>1230</v>
      </c>
      <c r="F214" s="510" t="s">
        <v>1231</v>
      </c>
      <c r="G214" s="510" t="s">
        <v>436</v>
      </c>
      <c r="H214" s="510" t="s">
        <v>1232</v>
      </c>
      <c r="J214" s="510" t="s">
        <v>394</v>
      </c>
    </row>
    <row r="215" customFormat="false" ht="11.25" hidden="false" customHeight="false" outlineLevel="0" collapsed="false">
      <c r="A215" s="510" t="n">
        <v>214</v>
      </c>
      <c r="B215" s="510" t="s">
        <v>388</v>
      </c>
      <c r="C215" s="510" t="s">
        <v>33</v>
      </c>
      <c r="D215" s="510" t="s">
        <v>1233</v>
      </c>
      <c r="E215" s="510" t="s">
        <v>1234</v>
      </c>
      <c r="F215" s="510" t="s">
        <v>1235</v>
      </c>
      <c r="G215" s="510" t="s">
        <v>436</v>
      </c>
      <c r="H215" s="510" t="s">
        <v>1236</v>
      </c>
      <c r="J215" s="510" t="s">
        <v>394</v>
      </c>
    </row>
    <row r="216" customFormat="false" ht="11.25" hidden="false" customHeight="false" outlineLevel="0" collapsed="false">
      <c r="A216" s="510" t="n">
        <v>215</v>
      </c>
      <c r="B216" s="510" t="s">
        <v>388</v>
      </c>
      <c r="C216" s="510" t="s">
        <v>33</v>
      </c>
      <c r="D216" s="510" t="s">
        <v>1237</v>
      </c>
      <c r="E216" s="510" t="s">
        <v>1238</v>
      </c>
      <c r="F216" s="510" t="s">
        <v>1239</v>
      </c>
      <c r="G216" s="510" t="s">
        <v>984</v>
      </c>
      <c r="J216" s="510" t="s">
        <v>394</v>
      </c>
    </row>
    <row r="217" customFormat="false" ht="11.25" hidden="false" customHeight="false" outlineLevel="0" collapsed="false">
      <c r="A217" s="510" t="n">
        <v>216</v>
      </c>
      <c r="B217" s="510" t="s">
        <v>388</v>
      </c>
      <c r="C217" s="510" t="s">
        <v>33</v>
      </c>
      <c r="D217" s="510" t="s">
        <v>1240</v>
      </c>
      <c r="E217" s="510" t="s">
        <v>1241</v>
      </c>
      <c r="F217" s="510" t="s">
        <v>1242</v>
      </c>
      <c r="G217" s="510" t="s">
        <v>648</v>
      </c>
      <c r="H217" s="510" t="s">
        <v>1243</v>
      </c>
      <c r="J217" s="510" t="s">
        <v>394</v>
      </c>
    </row>
    <row r="218" customFormat="false" ht="11.25" hidden="false" customHeight="false" outlineLevel="0" collapsed="false">
      <c r="A218" s="510" t="n">
        <v>217</v>
      </c>
      <c r="B218" s="510" t="s">
        <v>388</v>
      </c>
      <c r="C218" s="510" t="s">
        <v>33</v>
      </c>
      <c r="D218" s="510" t="s">
        <v>1244</v>
      </c>
      <c r="E218" s="510" t="s">
        <v>1245</v>
      </c>
      <c r="F218" s="510" t="s">
        <v>1246</v>
      </c>
      <c r="G218" s="510" t="s">
        <v>648</v>
      </c>
      <c r="H218" s="510" t="s">
        <v>1247</v>
      </c>
      <c r="J218" s="510" t="s">
        <v>394</v>
      </c>
    </row>
    <row r="219" customFormat="false" ht="11.25" hidden="false" customHeight="false" outlineLevel="0" collapsed="false">
      <c r="A219" s="510" t="n">
        <v>218</v>
      </c>
      <c r="B219" s="510" t="s">
        <v>388</v>
      </c>
      <c r="C219" s="510" t="s">
        <v>33</v>
      </c>
      <c r="D219" s="510" t="s">
        <v>1248</v>
      </c>
      <c r="E219" s="510" t="s">
        <v>1249</v>
      </c>
      <c r="F219" s="510" t="s">
        <v>1250</v>
      </c>
      <c r="G219" s="510" t="s">
        <v>465</v>
      </c>
      <c r="J219" s="510" t="s">
        <v>394</v>
      </c>
    </row>
    <row r="220" customFormat="false" ht="11.25" hidden="false" customHeight="false" outlineLevel="0" collapsed="false">
      <c r="A220" s="510" t="n">
        <v>219</v>
      </c>
      <c r="B220" s="510" t="s">
        <v>388</v>
      </c>
      <c r="C220" s="510" t="s">
        <v>33</v>
      </c>
      <c r="D220" s="510" t="s">
        <v>1251</v>
      </c>
      <c r="E220" s="510" t="s">
        <v>1252</v>
      </c>
      <c r="F220" s="510" t="s">
        <v>1253</v>
      </c>
      <c r="G220" s="510" t="s">
        <v>436</v>
      </c>
      <c r="H220" s="510" t="s">
        <v>1254</v>
      </c>
      <c r="J220" s="510" t="s">
        <v>394</v>
      </c>
    </row>
    <row r="221" customFormat="false" ht="11.25" hidden="false" customHeight="false" outlineLevel="0" collapsed="false">
      <c r="A221" s="510" t="n">
        <v>220</v>
      </c>
      <c r="B221" s="510" t="s">
        <v>388</v>
      </c>
      <c r="C221" s="510" t="s">
        <v>33</v>
      </c>
      <c r="D221" s="510" t="s">
        <v>1255</v>
      </c>
      <c r="E221" s="510" t="s">
        <v>1256</v>
      </c>
      <c r="F221" s="510" t="s">
        <v>1257</v>
      </c>
      <c r="G221" s="510" t="s">
        <v>984</v>
      </c>
      <c r="J221" s="510" t="s">
        <v>394</v>
      </c>
    </row>
    <row r="222" customFormat="false" ht="11.25" hidden="false" customHeight="false" outlineLevel="0" collapsed="false">
      <c r="A222" s="510" t="n">
        <v>221</v>
      </c>
      <c r="B222" s="510" t="s">
        <v>388</v>
      </c>
      <c r="C222" s="510" t="s">
        <v>33</v>
      </c>
      <c r="D222" s="510" t="s">
        <v>1258</v>
      </c>
      <c r="E222" s="510" t="s">
        <v>1259</v>
      </c>
      <c r="F222" s="510" t="s">
        <v>1260</v>
      </c>
      <c r="G222" s="510" t="s">
        <v>520</v>
      </c>
      <c r="H222" s="510" t="s">
        <v>1261</v>
      </c>
      <c r="J222" s="510" t="s">
        <v>394</v>
      </c>
    </row>
    <row r="223" customFormat="false" ht="11.25" hidden="false" customHeight="false" outlineLevel="0" collapsed="false">
      <c r="A223" s="510" t="n">
        <v>222</v>
      </c>
      <c r="B223" s="510" t="s">
        <v>388</v>
      </c>
      <c r="C223" s="510" t="s">
        <v>33</v>
      </c>
      <c r="D223" s="510" t="s">
        <v>1262</v>
      </c>
      <c r="E223" s="510" t="s">
        <v>1263</v>
      </c>
      <c r="F223" s="510" t="s">
        <v>1264</v>
      </c>
      <c r="G223" s="510" t="s">
        <v>906</v>
      </c>
      <c r="H223" s="510" t="s">
        <v>1265</v>
      </c>
      <c r="J223" s="510" t="s">
        <v>394</v>
      </c>
    </row>
    <row r="224" customFormat="false" ht="11.25" hidden="false" customHeight="false" outlineLevel="0" collapsed="false">
      <c r="A224" s="510" t="n">
        <v>223</v>
      </c>
      <c r="B224" s="510" t="s">
        <v>388</v>
      </c>
      <c r="C224" s="510" t="s">
        <v>33</v>
      </c>
      <c r="D224" s="510" t="s">
        <v>1266</v>
      </c>
      <c r="E224" s="510" t="s">
        <v>1267</v>
      </c>
      <c r="F224" s="510" t="s">
        <v>1268</v>
      </c>
      <c r="G224" s="510" t="s">
        <v>657</v>
      </c>
      <c r="J224" s="510" t="s">
        <v>394</v>
      </c>
    </row>
    <row r="225" customFormat="false" ht="11.25" hidden="false" customHeight="false" outlineLevel="0" collapsed="false">
      <c r="A225" s="510" t="n">
        <v>224</v>
      </c>
      <c r="B225" s="510" t="s">
        <v>388</v>
      </c>
      <c r="C225" s="510" t="s">
        <v>33</v>
      </c>
      <c r="D225" s="510" t="s">
        <v>1269</v>
      </c>
      <c r="E225" s="510" t="s">
        <v>1270</v>
      </c>
      <c r="F225" s="510" t="s">
        <v>1271</v>
      </c>
      <c r="G225" s="510" t="s">
        <v>495</v>
      </c>
      <c r="H225" s="510" t="s">
        <v>1272</v>
      </c>
      <c r="J225" s="510" t="s">
        <v>394</v>
      </c>
    </row>
    <row r="226" customFormat="false" ht="11.25" hidden="false" customHeight="false" outlineLevel="0" collapsed="false">
      <c r="A226" s="510" t="n">
        <v>225</v>
      </c>
      <c r="B226" s="510" t="s">
        <v>388</v>
      </c>
      <c r="C226" s="510" t="s">
        <v>33</v>
      </c>
      <c r="D226" s="510" t="s">
        <v>1273</v>
      </c>
      <c r="E226" s="510" t="s">
        <v>1274</v>
      </c>
      <c r="F226" s="510" t="s">
        <v>1275</v>
      </c>
      <c r="G226" s="510" t="s">
        <v>984</v>
      </c>
      <c r="J226" s="510" t="s">
        <v>394</v>
      </c>
    </row>
    <row r="227" customFormat="false" ht="11.25" hidden="false" customHeight="false" outlineLevel="0" collapsed="false">
      <c r="A227" s="510" t="n">
        <v>226</v>
      </c>
      <c r="B227" s="510" t="s">
        <v>388</v>
      </c>
      <c r="C227" s="510" t="s">
        <v>33</v>
      </c>
      <c r="D227" s="510" t="s">
        <v>1276</v>
      </c>
      <c r="E227" s="510" t="s">
        <v>1277</v>
      </c>
      <c r="F227" s="510" t="s">
        <v>1278</v>
      </c>
      <c r="G227" s="510" t="s">
        <v>867</v>
      </c>
      <c r="J227" s="510" t="s">
        <v>394</v>
      </c>
    </row>
    <row r="228" customFormat="false" ht="11.25" hidden="false" customHeight="false" outlineLevel="0" collapsed="false">
      <c r="A228" s="510" t="n">
        <v>227</v>
      </c>
      <c r="B228" s="510" t="s">
        <v>388</v>
      </c>
      <c r="C228" s="510" t="s">
        <v>33</v>
      </c>
      <c r="D228" s="510" t="s">
        <v>1279</v>
      </c>
      <c r="E228" s="510" t="s">
        <v>1280</v>
      </c>
      <c r="F228" s="510" t="s">
        <v>1281</v>
      </c>
      <c r="G228" s="510" t="s">
        <v>906</v>
      </c>
      <c r="H228" s="510" t="s">
        <v>1282</v>
      </c>
      <c r="J228" s="510" t="s">
        <v>394</v>
      </c>
    </row>
    <row r="229" customFormat="false" ht="11.25" hidden="false" customHeight="false" outlineLevel="0" collapsed="false">
      <c r="A229" s="510" t="n">
        <v>228</v>
      </c>
      <c r="B229" s="510" t="s">
        <v>388</v>
      </c>
      <c r="C229" s="510" t="s">
        <v>33</v>
      </c>
      <c r="D229" s="510" t="s">
        <v>1283</v>
      </c>
      <c r="E229" s="510" t="s">
        <v>1284</v>
      </c>
      <c r="F229" s="510" t="s">
        <v>1285</v>
      </c>
      <c r="G229" s="510" t="s">
        <v>984</v>
      </c>
      <c r="J229" s="510" t="s">
        <v>394</v>
      </c>
    </row>
    <row r="230" customFormat="false" ht="11.25" hidden="false" customHeight="false" outlineLevel="0" collapsed="false">
      <c r="A230" s="510" t="n">
        <v>229</v>
      </c>
      <c r="B230" s="510" t="s">
        <v>388</v>
      </c>
      <c r="C230" s="510" t="s">
        <v>33</v>
      </c>
      <c r="D230" s="510" t="s">
        <v>1286</v>
      </c>
      <c r="E230" s="510" t="s">
        <v>1287</v>
      </c>
      <c r="F230" s="510" t="s">
        <v>1288</v>
      </c>
      <c r="G230" s="510" t="s">
        <v>1289</v>
      </c>
      <c r="H230" s="510" t="s">
        <v>1290</v>
      </c>
      <c r="J230" s="510" t="s">
        <v>394</v>
      </c>
    </row>
    <row r="231" customFormat="false" ht="11.25" hidden="false" customHeight="false" outlineLevel="0" collapsed="false">
      <c r="A231" s="510" t="n">
        <v>230</v>
      </c>
      <c r="B231" s="510" t="s">
        <v>388</v>
      </c>
      <c r="C231" s="510" t="s">
        <v>33</v>
      </c>
      <c r="D231" s="510" t="s">
        <v>1291</v>
      </c>
      <c r="E231" s="510" t="s">
        <v>1292</v>
      </c>
      <c r="F231" s="510" t="s">
        <v>1293</v>
      </c>
      <c r="G231" s="510" t="s">
        <v>495</v>
      </c>
      <c r="H231" s="510" t="s">
        <v>1216</v>
      </c>
      <c r="J231" s="510" t="s">
        <v>394</v>
      </c>
    </row>
    <row r="232" customFormat="false" ht="11.25" hidden="false" customHeight="false" outlineLevel="0" collapsed="false">
      <c r="A232" s="510" t="n">
        <v>231</v>
      </c>
      <c r="B232" s="510" t="s">
        <v>388</v>
      </c>
      <c r="C232" s="510" t="s">
        <v>33</v>
      </c>
      <c r="D232" s="510" t="s">
        <v>1294</v>
      </c>
      <c r="E232" s="510" t="s">
        <v>1295</v>
      </c>
      <c r="F232" s="510" t="s">
        <v>1296</v>
      </c>
      <c r="G232" s="510" t="s">
        <v>1032</v>
      </c>
      <c r="H232" s="510" t="s">
        <v>1297</v>
      </c>
      <c r="J232" s="510" t="s">
        <v>394</v>
      </c>
    </row>
    <row r="233" customFormat="false" ht="11.25" hidden="false" customHeight="false" outlineLevel="0" collapsed="false">
      <c r="A233" s="510" t="n">
        <v>232</v>
      </c>
      <c r="B233" s="510" t="s">
        <v>388</v>
      </c>
      <c r="C233" s="510" t="s">
        <v>33</v>
      </c>
      <c r="D233" s="510" t="s">
        <v>1298</v>
      </c>
      <c r="E233" s="510" t="s">
        <v>1299</v>
      </c>
      <c r="F233" s="510" t="s">
        <v>1300</v>
      </c>
      <c r="G233" s="510" t="s">
        <v>431</v>
      </c>
      <c r="H233" s="510" t="s">
        <v>1301</v>
      </c>
      <c r="J233" s="510" t="s">
        <v>394</v>
      </c>
    </row>
    <row r="234" customFormat="false" ht="11.25" hidden="false" customHeight="false" outlineLevel="0" collapsed="false">
      <c r="A234" s="510" t="n">
        <v>233</v>
      </c>
      <c r="B234" s="510" t="s">
        <v>388</v>
      </c>
      <c r="C234" s="510" t="s">
        <v>33</v>
      </c>
      <c r="D234" s="510" t="s">
        <v>1302</v>
      </c>
      <c r="E234" s="510" t="s">
        <v>1303</v>
      </c>
      <c r="F234" s="510" t="s">
        <v>1304</v>
      </c>
      <c r="G234" s="510" t="s">
        <v>867</v>
      </c>
      <c r="H234" s="510" t="s">
        <v>1305</v>
      </c>
      <c r="J234" s="510" t="s">
        <v>394</v>
      </c>
    </row>
    <row r="235" customFormat="false" ht="11.25" hidden="false" customHeight="false" outlineLevel="0" collapsed="false">
      <c r="A235" s="510" t="n">
        <v>234</v>
      </c>
      <c r="B235" s="510" t="s">
        <v>388</v>
      </c>
      <c r="C235" s="510" t="s">
        <v>33</v>
      </c>
      <c r="D235" s="510" t="s">
        <v>1306</v>
      </c>
      <c r="E235" s="510" t="s">
        <v>1307</v>
      </c>
      <c r="F235" s="510" t="s">
        <v>1308</v>
      </c>
      <c r="G235" s="510" t="s">
        <v>957</v>
      </c>
      <c r="J235" s="510" t="s">
        <v>394</v>
      </c>
    </row>
    <row r="236" customFormat="false" ht="11.25" hidden="false" customHeight="false" outlineLevel="0" collapsed="false">
      <c r="A236" s="510" t="n">
        <v>235</v>
      </c>
      <c r="B236" s="510" t="s">
        <v>388</v>
      </c>
      <c r="C236" s="510" t="s">
        <v>33</v>
      </c>
      <c r="D236" s="510" t="s">
        <v>1309</v>
      </c>
      <c r="E236" s="510" t="s">
        <v>1310</v>
      </c>
      <c r="F236" s="510" t="s">
        <v>1311</v>
      </c>
      <c r="G236" s="510" t="s">
        <v>1312</v>
      </c>
      <c r="J236" s="510" t="s">
        <v>394</v>
      </c>
    </row>
    <row r="237" customFormat="false" ht="11.25" hidden="false" customHeight="false" outlineLevel="0" collapsed="false">
      <c r="A237" s="510" t="n">
        <v>236</v>
      </c>
      <c r="B237" s="510" t="s">
        <v>388</v>
      </c>
      <c r="C237" s="510" t="s">
        <v>33</v>
      </c>
      <c r="D237" s="510" t="s">
        <v>1313</v>
      </c>
      <c r="E237" s="510" t="s">
        <v>1314</v>
      </c>
      <c r="F237" s="510" t="s">
        <v>1315</v>
      </c>
      <c r="G237" s="510" t="s">
        <v>1316</v>
      </c>
      <c r="J237" s="510" t="s">
        <v>394</v>
      </c>
    </row>
    <row r="238" customFormat="false" ht="11.25" hidden="false" customHeight="false" outlineLevel="0" collapsed="false">
      <c r="A238" s="510" t="n">
        <v>237</v>
      </c>
      <c r="B238" s="510" t="s">
        <v>388</v>
      </c>
      <c r="C238" s="510" t="s">
        <v>33</v>
      </c>
      <c r="D238" s="510" t="s">
        <v>1317</v>
      </c>
      <c r="E238" s="510" t="s">
        <v>1318</v>
      </c>
      <c r="F238" s="510" t="s">
        <v>1319</v>
      </c>
      <c r="G238" s="510" t="s">
        <v>568</v>
      </c>
      <c r="J238" s="510" t="s">
        <v>394</v>
      </c>
    </row>
    <row r="239" customFormat="false" ht="11.25" hidden="false" customHeight="false" outlineLevel="0" collapsed="false">
      <c r="A239" s="510" t="n">
        <v>238</v>
      </c>
      <c r="B239" s="510" t="s">
        <v>388</v>
      </c>
      <c r="C239" s="510" t="s">
        <v>33</v>
      </c>
      <c r="D239" s="510" t="s">
        <v>1320</v>
      </c>
      <c r="E239" s="510" t="s">
        <v>1321</v>
      </c>
      <c r="F239" s="510" t="s">
        <v>1322</v>
      </c>
      <c r="G239" s="510" t="s">
        <v>525</v>
      </c>
      <c r="H239" s="510" t="s">
        <v>1323</v>
      </c>
      <c r="J239" s="510" t="s">
        <v>394</v>
      </c>
    </row>
    <row r="240" customFormat="false" ht="11.25" hidden="false" customHeight="false" outlineLevel="0" collapsed="false">
      <c r="A240" s="510" t="n">
        <v>239</v>
      </c>
      <c r="B240" s="510" t="s">
        <v>388</v>
      </c>
      <c r="C240" s="510" t="s">
        <v>33</v>
      </c>
      <c r="D240" s="510" t="s">
        <v>1324</v>
      </c>
      <c r="E240" s="510" t="s">
        <v>1325</v>
      </c>
      <c r="F240" s="510" t="s">
        <v>1326</v>
      </c>
      <c r="G240" s="510" t="s">
        <v>538</v>
      </c>
      <c r="H240" s="510" t="s">
        <v>1327</v>
      </c>
      <c r="J240" s="510" t="s">
        <v>394</v>
      </c>
    </row>
    <row r="241" customFormat="false" ht="11.25" hidden="false" customHeight="false" outlineLevel="0" collapsed="false">
      <c r="A241" s="510" t="n">
        <v>240</v>
      </c>
      <c r="B241" s="510" t="s">
        <v>388</v>
      </c>
      <c r="C241" s="510" t="s">
        <v>33</v>
      </c>
      <c r="D241" s="510" t="s">
        <v>1328</v>
      </c>
      <c r="E241" s="510" t="s">
        <v>1329</v>
      </c>
      <c r="F241" s="510" t="s">
        <v>1330</v>
      </c>
      <c r="G241" s="510" t="s">
        <v>962</v>
      </c>
      <c r="H241" s="510" t="s">
        <v>1331</v>
      </c>
      <c r="J241" s="510" t="s">
        <v>394</v>
      </c>
    </row>
    <row r="242" customFormat="false" ht="11.25" hidden="false" customHeight="false" outlineLevel="0" collapsed="false">
      <c r="A242" s="510" t="n">
        <v>241</v>
      </c>
      <c r="B242" s="510" t="s">
        <v>388</v>
      </c>
      <c r="C242" s="510" t="s">
        <v>33</v>
      </c>
      <c r="D242" s="510" t="s">
        <v>1332</v>
      </c>
      <c r="E242" s="510" t="s">
        <v>1333</v>
      </c>
      <c r="F242" s="510" t="s">
        <v>1334</v>
      </c>
      <c r="G242" s="510" t="s">
        <v>962</v>
      </c>
      <c r="H242" s="510" t="s">
        <v>1335</v>
      </c>
      <c r="J242" s="510" t="s">
        <v>394</v>
      </c>
    </row>
    <row r="243" customFormat="false" ht="11.25" hidden="false" customHeight="false" outlineLevel="0" collapsed="false">
      <c r="A243" s="510" t="n">
        <v>242</v>
      </c>
      <c r="B243" s="510" t="s">
        <v>388</v>
      </c>
      <c r="C243" s="510" t="s">
        <v>33</v>
      </c>
      <c r="D243" s="510" t="s">
        <v>1336</v>
      </c>
      <c r="E243" s="510" t="s">
        <v>1337</v>
      </c>
      <c r="F243" s="510" t="s">
        <v>1338</v>
      </c>
      <c r="G243" s="510" t="s">
        <v>962</v>
      </c>
      <c r="H243" s="510" t="s">
        <v>1339</v>
      </c>
      <c r="J243" s="510" t="s">
        <v>394</v>
      </c>
    </row>
    <row r="244" customFormat="false" ht="11.25" hidden="false" customHeight="false" outlineLevel="0" collapsed="false">
      <c r="A244" s="510" t="n">
        <v>243</v>
      </c>
      <c r="B244" s="510" t="s">
        <v>388</v>
      </c>
      <c r="C244" s="510" t="s">
        <v>33</v>
      </c>
      <c r="D244" s="510" t="s">
        <v>1340</v>
      </c>
      <c r="E244" s="510" t="s">
        <v>1341</v>
      </c>
      <c r="F244" s="510" t="s">
        <v>1342</v>
      </c>
      <c r="G244" s="510" t="s">
        <v>1049</v>
      </c>
      <c r="H244" s="510" t="s">
        <v>1343</v>
      </c>
      <c r="J244" s="510" t="s">
        <v>394</v>
      </c>
    </row>
    <row r="245" customFormat="false" ht="11.25" hidden="false" customHeight="false" outlineLevel="0" collapsed="false">
      <c r="A245" s="510" t="n">
        <v>244</v>
      </c>
      <c r="B245" s="510" t="s">
        <v>388</v>
      </c>
      <c r="C245" s="510" t="s">
        <v>33</v>
      </c>
      <c r="D245" s="510" t="s">
        <v>1344</v>
      </c>
      <c r="E245" s="510" t="s">
        <v>1345</v>
      </c>
      <c r="F245" s="510" t="s">
        <v>1346</v>
      </c>
      <c r="G245" s="510" t="s">
        <v>520</v>
      </c>
      <c r="H245" s="510" t="s">
        <v>1347</v>
      </c>
      <c r="J245" s="510" t="s">
        <v>394</v>
      </c>
    </row>
    <row r="246" customFormat="false" ht="11.25" hidden="false" customHeight="false" outlineLevel="0" collapsed="false">
      <c r="A246" s="510" t="n">
        <v>245</v>
      </c>
      <c r="B246" s="510" t="s">
        <v>388</v>
      </c>
      <c r="C246" s="510" t="s">
        <v>33</v>
      </c>
      <c r="D246" s="510" t="s">
        <v>1348</v>
      </c>
      <c r="E246" s="510" t="s">
        <v>1349</v>
      </c>
      <c r="F246" s="510" t="s">
        <v>1350</v>
      </c>
      <c r="G246" s="510" t="s">
        <v>398</v>
      </c>
      <c r="J246" s="510" t="s">
        <v>394</v>
      </c>
    </row>
    <row r="247" customFormat="false" ht="11.25" hidden="false" customHeight="false" outlineLevel="0" collapsed="false">
      <c r="A247" s="510" t="n">
        <v>246</v>
      </c>
      <c r="B247" s="510" t="s">
        <v>388</v>
      </c>
      <c r="C247" s="510" t="s">
        <v>33</v>
      </c>
      <c r="D247" s="510" t="s">
        <v>1351</v>
      </c>
      <c r="E247" s="510" t="s">
        <v>1352</v>
      </c>
      <c r="F247" s="510" t="s">
        <v>1353</v>
      </c>
      <c r="G247" s="510" t="s">
        <v>1028</v>
      </c>
      <c r="J247" s="510" t="s">
        <v>394</v>
      </c>
    </row>
    <row r="248" customFormat="false" ht="11.25" hidden="false" customHeight="false" outlineLevel="0" collapsed="false">
      <c r="A248" s="510" t="n">
        <v>247</v>
      </c>
      <c r="B248" s="510" t="s">
        <v>388</v>
      </c>
      <c r="C248" s="510" t="s">
        <v>33</v>
      </c>
      <c r="D248" s="510" t="s">
        <v>1354</v>
      </c>
      <c r="E248" s="510" t="s">
        <v>1355</v>
      </c>
      <c r="F248" s="510" t="s">
        <v>1356</v>
      </c>
      <c r="G248" s="510" t="s">
        <v>867</v>
      </c>
      <c r="J248" s="510" t="s">
        <v>394</v>
      </c>
    </row>
    <row r="249" customFormat="false" ht="11.25" hidden="false" customHeight="false" outlineLevel="0" collapsed="false">
      <c r="A249" s="510" t="n">
        <v>248</v>
      </c>
      <c r="B249" s="510" t="s">
        <v>388</v>
      </c>
      <c r="C249" s="510" t="s">
        <v>33</v>
      </c>
      <c r="D249" s="510" t="s">
        <v>1357</v>
      </c>
      <c r="E249" s="510" t="s">
        <v>1358</v>
      </c>
      <c r="F249" s="510" t="s">
        <v>1359</v>
      </c>
      <c r="G249" s="510" t="s">
        <v>538</v>
      </c>
      <c r="H249" s="510" t="s">
        <v>1360</v>
      </c>
      <c r="J249" s="510" t="s">
        <v>394</v>
      </c>
    </row>
    <row r="250" customFormat="false" ht="11.25" hidden="false" customHeight="false" outlineLevel="0" collapsed="false">
      <c r="A250" s="510" t="n">
        <v>249</v>
      </c>
      <c r="B250" s="510" t="s">
        <v>388</v>
      </c>
      <c r="C250" s="510" t="s">
        <v>33</v>
      </c>
      <c r="D250" s="510" t="s">
        <v>1361</v>
      </c>
      <c r="E250" s="510" t="s">
        <v>1362</v>
      </c>
      <c r="F250" s="510" t="s">
        <v>1363</v>
      </c>
      <c r="G250" s="510" t="s">
        <v>457</v>
      </c>
      <c r="H250" s="510" t="s">
        <v>1364</v>
      </c>
      <c r="J250" s="510" t="s">
        <v>394</v>
      </c>
    </row>
    <row r="251" customFormat="false" ht="11.25" hidden="false" customHeight="false" outlineLevel="0" collapsed="false">
      <c r="A251" s="510" t="n">
        <v>250</v>
      </c>
      <c r="B251" s="510" t="s">
        <v>388</v>
      </c>
      <c r="C251" s="510" t="s">
        <v>33</v>
      </c>
      <c r="D251" s="510" t="s">
        <v>1365</v>
      </c>
      <c r="E251" s="510" t="s">
        <v>1366</v>
      </c>
      <c r="F251" s="510" t="s">
        <v>1367</v>
      </c>
      <c r="G251" s="510" t="s">
        <v>1368</v>
      </c>
      <c r="H251" s="510" t="s">
        <v>1369</v>
      </c>
      <c r="J251" s="510" t="s">
        <v>394</v>
      </c>
    </row>
    <row r="252" customFormat="false" ht="11.25" hidden="false" customHeight="false" outlineLevel="0" collapsed="false">
      <c r="A252" s="510" t="n">
        <v>251</v>
      </c>
      <c r="B252" s="510" t="s">
        <v>388</v>
      </c>
      <c r="C252" s="510" t="s">
        <v>33</v>
      </c>
      <c r="D252" s="510" t="s">
        <v>1370</v>
      </c>
      <c r="E252" s="510" t="s">
        <v>1371</v>
      </c>
      <c r="F252" s="510" t="s">
        <v>1372</v>
      </c>
      <c r="G252" s="510" t="s">
        <v>867</v>
      </c>
      <c r="J252" s="510" t="s">
        <v>394</v>
      </c>
    </row>
    <row r="253" customFormat="false" ht="11.25" hidden="false" customHeight="false" outlineLevel="0" collapsed="false">
      <c r="A253" s="510" t="n">
        <v>252</v>
      </c>
      <c r="B253" s="510" t="s">
        <v>388</v>
      </c>
      <c r="C253" s="510" t="s">
        <v>33</v>
      </c>
      <c r="D253" s="510" t="s">
        <v>1373</v>
      </c>
      <c r="E253" s="510" t="s">
        <v>1374</v>
      </c>
      <c r="F253" s="510" t="s">
        <v>1375</v>
      </c>
      <c r="G253" s="510" t="s">
        <v>778</v>
      </c>
      <c r="J253" s="510" t="s">
        <v>394</v>
      </c>
    </row>
    <row r="254" customFormat="false" ht="11.25" hidden="false" customHeight="false" outlineLevel="0" collapsed="false">
      <c r="A254" s="510" t="n">
        <v>253</v>
      </c>
      <c r="B254" s="510" t="s">
        <v>388</v>
      </c>
      <c r="C254" s="510" t="s">
        <v>33</v>
      </c>
      <c r="D254" s="510" t="s">
        <v>1376</v>
      </c>
      <c r="E254" s="510" t="s">
        <v>1377</v>
      </c>
      <c r="F254" s="510" t="s">
        <v>1378</v>
      </c>
      <c r="G254" s="510" t="s">
        <v>867</v>
      </c>
      <c r="J254" s="510" t="s">
        <v>394</v>
      </c>
    </row>
    <row r="255" customFormat="false" ht="11.25" hidden="false" customHeight="false" outlineLevel="0" collapsed="false">
      <c r="A255" s="510" t="n">
        <v>254</v>
      </c>
      <c r="B255" s="510" t="s">
        <v>388</v>
      </c>
      <c r="C255" s="510" t="s">
        <v>33</v>
      </c>
      <c r="D255" s="510" t="s">
        <v>1379</v>
      </c>
      <c r="E255" s="510" t="s">
        <v>1380</v>
      </c>
      <c r="F255" s="510" t="s">
        <v>1381</v>
      </c>
      <c r="G255" s="510" t="s">
        <v>962</v>
      </c>
      <c r="H255" s="510" t="s">
        <v>1382</v>
      </c>
      <c r="J255" s="510" t="s">
        <v>394</v>
      </c>
    </row>
    <row r="256" customFormat="false" ht="11.25" hidden="false" customHeight="false" outlineLevel="0" collapsed="false">
      <c r="A256" s="510" t="n">
        <v>255</v>
      </c>
      <c r="B256" s="510" t="s">
        <v>388</v>
      </c>
      <c r="C256" s="510" t="s">
        <v>33</v>
      </c>
      <c r="D256" s="510" t="s">
        <v>1383</v>
      </c>
      <c r="E256" s="510" t="s">
        <v>1384</v>
      </c>
      <c r="F256" s="510" t="s">
        <v>1385</v>
      </c>
      <c r="G256" s="510" t="s">
        <v>1386</v>
      </c>
      <c r="H256" s="510" t="s">
        <v>1387</v>
      </c>
      <c r="J256" s="510" t="s">
        <v>394</v>
      </c>
    </row>
    <row r="257" customFormat="false" ht="11.25" hidden="false" customHeight="false" outlineLevel="0" collapsed="false">
      <c r="A257" s="510" t="n">
        <v>256</v>
      </c>
      <c r="B257" s="510" t="s">
        <v>388</v>
      </c>
      <c r="C257" s="510" t="s">
        <v>33</v>
      </c>
      <c r="D257" s="510" t="s">
        <v>1388</v>
      </c>
      <c r="E257" s="510" t="s">
        <v>1389</v>
      </c>
      <c r="F257" s="510" t="s">
        <v>1390</v>
      </c>
      <c r="G257" s="510" t="s">
        <v>525</v>
      </c>
      <c r="J257" s="510" t="s">
        <v>394</v>
      </c>
    </row>
    <row r="258" customFormat="false" ht="11.25" hidden="false" customHeight="false" outlineLevel="0" collapsed="false">
      <c r="A258" s="510" t="n">
        <v>257</v>
      </c>
      <c r="B258" s="510" t="s">
        <v>388</v>
      </c>
      <c r="C258" s="510" t="s">
        <v>33</v>
      </c>
      <c r="D258" s="510" t="s">
        <v>1391</v>
      </c>
      <c r="E258" s="510" t="s">
        <v>1392</v>
      </c>
      <c r="F258" s="510" t="s">
        <v>1393</v>
      </c>
      <c r="G258" s="510" t="s">
        <v>525</v>
      </c>
      <c r="H258" s="510" t="s">
        <v>1394</v>
      </c>
      <c r="J258" s="510" t="s">
        <v>394</v>
      </c>
    </row>
    <row r="259" customFormat="false" ht="11.25" hidden="false" customHeight="false" outlineLevel="0" collapsed="false">
      <c r="A259" s="510" t="n">
        <v>258</v>
      </c>
      <c r="B259" s="510" t="s">
        <v>388</v>
      </c>
      <c r="C259" s="510" t="s">
        <v>33</v>
      </c>
      <c r="D259" s="510" t="s">
        <v>1395</v>
      </c>
      <c r="E259" s="510" t="s">
        <v>1396</v>
      </c>
      <c r="F259" s="510" t="s">
        <v>1397</v>
      </c>
      <c r="G259" s="510" t="s">
        <v>481</v>
      </c>
      <c r="H259" s="510" t="s">
        <v>1398</v>
      </c>
      <c r="J259" s="510" t="s">
        <v>394</v>
      </c>
    </row>
    <row r="260" customFormat="false" ht="11.25" hidden="false" customHeight="false" outlineLevel="0" collapsed="false">
      <c r="A260" s="510" t="n">
        <v>259</v>
      </c>
      <c r="B260" s="510" t="s">
        <v>388</v>
      </c>
      <c r="C260" s="510" t="s">
        <v>33</v>
      </c>
      <c r="D260" s="510" t="s">
        <v>1399</v>
      </c>
      <c r="E260" s="510" t="s">
        <v>1400</v>
      </c>
      <c r="F260" s="510" t="s">
        <v>1401</v>
      </c>
      <c r="G260" s="510" t="s">
        <v>984</v>
      </c>
      <c r="J260" s="510" t="s">
        <v>394</v>
      </c>
    </row>
    <row r="261" customFormat="false" ht="11.25" hidden="false" customHeight="false" outlineLevel="0" collapsed="false">
      <c r="A261" s="510" t="n">
        <v>260</v>
      </c>
      <c r="B261" s="510" t="s">
        <v>388</v>
      </c>
      <c r="C261" s="510" t="s">
        <v>33</v>
      </c>
      <c r="D261" s="510" t="s">
        <v>1402</v>
      </c>
      <c r="E261" s="510" t="s">
        <v>1403</v>
      </c>
      <c r="F261" s="510" t="s">
        <v>1404</v>
      </c>
      <c r="G261" s="510" t="s">
        <v>576</v>
      </c>
      <c r="J261" s="510" t="s">
        <v>394</v>
      </c>
    </row>
    <row r="262" customFormat="false" ht="11.25" hidden="false" customHeight="false" outlineLevel="0" collapsed="false">
      <c r="A262" s="510" t="n">
        <v>261</v>
      </c>
      <c r="B262" s="510" t="s">
        <v>388</v>
      </c>
      <c r="C262" s="510" t="s">
        <v>33</v>
      </c>
      <c r="D262" s="510" t="s">
        <v>1405</v>
      </c>
      <c r="E262" s="510" t="s">
        <v>1406</v>
      </c>
      <c r="F262" s="510" t="s">
        <v>1407</v>
      </c>
      <c r="G262" s="510" t="s">
        <v>962</v>
      </c>
      <c r="H262" s="510" t="s">
        <v>1408</v>
      </c>
      <c r="J262" s="510" t="s">
        <v>394</v>
      </c>
    </row>
    <row r="263" customFormat="false" ht="11.25" hidden="false" customHeight="false" outlineLevel="0" collapsed="false">
      <c r="A263" s="510" t="n">
        <v>262</v>
      </c>
      <c r="B263" s="510" t="s">
        <v>388</v>
      </c>
      <c r="C263" s="510" t="s">
        <v>33</v>
      </c>
      <c r="D263" s="510" t="s">
        <v>1409</v>
      </c>
      <c r="E263" s="510" t="s">
        <v>1410</v>
      </c>
      <c r="F263" s="510" t="s">
        <v>1411</v>
      </c>
      <c r="G263" s="510" t="s">
        <v>1386</v>
      </c>
      <c r="H263" s="510" t="s">
        <v>1412</v>
      </c>
      <c r="J263" s="510" t="s">
        <v>394</v>
      </c>
    </row>
    <row r="264" customFormat="false" ht="11.25" hidden="false" customHeight="false" outlineLevel="0" collapsed="false">
      <c r="A264" s="510" t="n">
        <v>263</v>
      </c>
      <c r="B264" s="510" t="s">
        <v>388</v>
      </c>
      <c r="C264" s="510" t="s">
        <v>33</v>
      </c>
      <c r="D264" s="510" t="s">
        <v>1413</v>
      </c>
      <c r="E264" s="510" t="s">
        <v>1414</v>
      </c>
      <c r="F264" s="510" t="s">
        <v>1415</v>
      </c>
      <c r="G264" s="510" t="s">
        <v>975</v>
      </c>
      <c r="H264" s="510" t="s">
        <v>1416</v>
      </c>
      <c r="J264" s="510" t="s">
        <v>394</v>
      </c>
    </row>
    <row r="265" customFormat="false" ht="11.25" hidden="false" customHeight="false" outlineLevel="0" collapsed="false">
      <c r="A265" s="510" t="n">
        <v>264</v>
      </c>
      <c r="B265" s="510" t="s">
        <v>388</v>
      </c>
      <c r="C265" s="510" t="s">
        <v>33</v>
      </c>
      <c r="D265" s="510" t="s">
        <v>1417</v>
      </c>
      <c r="E265" s="510" t="s">
        <v>1418</v>
      </c>
      <c r="F265" s="510" t="s">
        <v>1419</v>
      </c>
      <c r="G265" s="510" t="s">
        <v>436</v>
      </c>
      <c r="J265" s="510" t="s">
        <v>394</v>
      </c>
    </row>
    <row r="266" customFormat="false" ht="11.25" hidden="false" customHeight="false" outlineLevel="0" collapsed="false">
      <c r="A266" s="510" t="n">
        <v>265</v>
      </c>
      <c r="B266" s="510" t="s">
        <v>388</v>
      </c>
      <c r="C266" s="510" t="s">
        <v>33</v>
      </c>
      <c r="D266" s="510" t="s">
        <v>1420</v>
      </c>
      <c r="E266" s="510" t="s">
        <v>1421</v>
      </c>
      <c r="F266" s="510" t="s">
        <v>1422</v>
      </c>
      <c r="G266" s="510" t="s">
        <v>919</v>
      </c>
      <c r="J266" s="510" t="s">
        <v>394</v>
      </c>
    </row>
    <row r="267" customFormat="false" ht="11.25" hidden="false" customHeight="false" outlineLevel="0" collapsed="false">
      <c r="A267" s="510" t="n">
        <v>266</v>
      </c>
      <c r="B267" s="510" t="s">
        <v>388</v>
      </c>
      <c r="C267" s="510" t="s">
        <v>33</v>
      </c>
      <c r="D267" s="510" t="s">
        <v>1423</v>
      </c>
      <c r="E267" s="510" t="s">
        <v>1424</v>
      </c>
      <c r="F267" s="510" t="s">
        <v>1425</v>
      </c>
      <c r="G267" s="510" t="s">
        <v>1049</v>
      </c>
      <c r="H267" s="510" t="s">
        <v>1426</v>
      </c>
      <c r="J267" s="510" t="s">
        <v>394</v>
      </c>
    </row>
    <row r="268" customFormat="false" ht="11.25" hidden="false" customHeight="false" outlineLevel="0" collapsed="false">
      <c r="A268" s="510" t="n">
        <v>267</v>
      </c>
      <c r="B268" s="510" t="s">
        <v>388</v>
      </c>
      <c r="C268" s="510" t="s">
        <v>33</v>
      </c>
      <c r="D268" s="510" t="s">
        <v>1427</v>
      </c>
      <c r="E268" s="510" t="s">
        <v>1428</v>
      </c>
      <c r="F268" s="510" t="s">
        <v>1429</v>
      </c>
      <c r="G268" s="510" t="s">
        <v>584</v>
      </c>
      <c r="H268" s="510" t="s">
        <v>722</v>
      </c>
      <c r="J268" s="510" t="s">
        <v>394</v>
      </c>
    </row>
    <row r="269" customFormat="false" ht="11.25" hidden="false" customHeight="false" outlineLevel="0" collapsed="false">
      <c r="A269" s="510" t="n">
        <v>268</v>
      </c>
      <c r="B269" s="510" t="s">
        <v>388</v>
      </c>
      <c r="C269" s="510" t="s">
        <v>33</v>
      </c>
      <c r="D269" s="510" t="s">
        <v>1430</v>
      </c>
      <c r="E269" s="510" t="s">
        <v>1431</v>
      </c>
      <c r="F269" s="510" t="s">
        <v>1432</v>
      </c>
      <c r="G269" s="510" t="s">
        <v>477</v>
      </c>
      <c r="H269" s="510" t="s">
        <v>1433</v>
      </c>
      <c r="J269" s="510" t="s">
        <v>394</v>
      </c>
    </row>
    <row r="270" customFormat="false" ht="11.25" hidden="false" customHeight="false" outlineLevel="0" collapsed="false">
      <c r="A270" s="510" t="n">
        <v>269</v>
      </c>
      <c r="B270" s="510" t="s">
        <v>388</v>
      </c>
      <c r="C270" s="510" t="s">
        <v>33</v>
      </c>
      <c r="D270" s="510" t="s">
        <v>1434</v>
      </c>
      <c r="E270" s="510" t="s">
        <v>1435</v>
      </c>
      <c r="F270" s="510" t="s">
        <v>1436</v>
      </c>
      <c r="G270" s="510" t="s">
        <v>662</v>
      </c>
      <c r="J270" s="510" t="s">
        <v>394</v>
      </c>
    </row>
    <row r="271" customFormat="false" ht="11.25" hidden="false" customHeight="false" outlineLevel="0" collapsed="false">
      <c r="A271" s="510" t="n">
        <v>270</v>
      </c>
      <c r="B271" s="510" t="s">
        <v>388</v>
      </c>
      <c r="C271" s="510" t="s">
        <v>33</v>
      </c>
      <c r="D271" s="510" t="s">
        <v>1437</v>
      </c>
      <c r="E271" s="510" t="s">
        <v>1438</v>
      </c>
      <c r="F271" s="510" t="s">
        <v>1439</v>
      </c>
      <c r="G271" s="510" t="s">
        <v>421</v>
      </c>
      <c r="H271" s="510" t="s">
        <v>1440</v>
      </c>
      <c r="J271" s="510" t="s">
        <v>394</v>
      </c>
    </row>
    <row r="272" customFormat="false" ht="11.25" hidden="false" customHeight="false" outlineLevel="0" collapsed="false">
      <c r="A272" s="510" t="n">
        <v>271</v>
      </c>
      <c r="B272" s="510" t="s">
        <v>388</v>
      </c>
      <c r="C272" s="510" t="s">
        <v>33</v>
      </c>
      <c r="D272" s="510" t="s">
        <v>1441</v>
      </c>
      <c r="E272" s="510" t="s">
        <v>1442</v>
      </c>
      <c r="F272" s="510" t="s">
        <v>1443</v>
      </c>
      <c r="G272" s="510" t="s">
        <v>525</v>
      </c>
      <c r="H272" s="510" t="s">
        <v>1444</v>
      </c>
      <c r="J272" s="510" t="s">
        <v>394</v>
      </c>
    </row>
    <row r="273" customFormat="false" ht="11.25" hidden="false" customHeight="false" outlineLevel="0" collapsed="false">
      <c r="A273" s="510" t="n">
        <v>272</v>
      </c>
      <c r="B273" s="510" t="s">
        <v>388</v>
      </c>
      <c r="C273" s="510" t="s">
        <v>33</v>
      </c>
      <c r="D273" s="510" t="s">
        <v>1445</v>
      </c>
      <c r="E273" s="510" t="s">
        <v>1446</v>
      </c>
      <c r="F273" s="510" t="s">
        <v>1447</v>
      </c>
      <c r="G273" s="510" t="s">
        <v>1289</v>
      </c>
      <c r="H273" s="510" t="s">
        <v>1448</v>
      </c>
      <c r="J273" s="510" t="s">
        <v>394</v>
      </c>
    </row>
    <row r="274" customFormat="false" ht="11.25" hidden="false" customHeight="false" outlineLevel="0" collapsed="false">
      <c r="A274" s="510" t="n">
        <v>273</v>
      </c>
      <c r="B274" s="510" t="s">
        <v>388</v>
      </c>
      <c r="C274" s="510" t="s">
        <v>33</v>
      </c>
      <c r="D274" s="510" t="s">
        <v>1449</v>
      </c>
      <c r="E274" s="510" t="s">
        <v>1450</v>
      </c>
      <c r="F274" s="510" t="s">
        <v>1451</v>
      </c>
      <c r="G274" s="510" t="s">
        <v>525</v>
      </c>
      <c r="H274" s="510" t="s">
        <v>1452</v>
      </c>
      <c r="J274" s="510" t="s">
        <v>394</v>
      </c>
    </row>
    <row r="275" customFormat="false" ht="11.25" hidden="false" customHeight="false" outlineLevel="0" collapsed="false">
      <c r="A275" s="510" t="n">
        <v>274</v>
      </c>
      <c r="B275" s="510" t="s">
        <v>388</v>
      </c>
      <c r="C275" s="510" t="s">
        <v>33</v>
      </c>
      <c r="D275" s="510" t="s">
        <v>1453</v>
      </c>
      <c r="E275" s="510" t="s">
        <v>1454</v>
      </c>
      <c r="F275" s="510" t="s">
        <v>1455</v>
      </c>
      <c r="G275" s="510" t="s">
        <v>543</v>
      </c>
      <c r="H275" s="510" t="s">
        <v>1456</v>
      </c>
      <c r="J275" s="510" t="s">
        <v>394</v>
      </c>
    </row>
    <row r="276" customFormat="false" ht="11.25" hidden="false" customHeight="false" outlineLevel="0" collapsed="false">
      <c r="A276" s="510" t="n">
        <v>275</v>
      </c>
      <c r="B276" s="510" t="s">
        <v>388</v>
      </c>
      <c r="C276" s="510" t="s">
        <v>33</v>
      </c>
      <c r="D276" s="510" t="s">
        <v>1457</v>
      </c>
      <c r="E276" s="510" t="s">
        <v>1458</v>
      </c>
      <c r="F276" s="510" t="s">
        <v>1459</v>
      </c>
      <c r="G276" s="510" t="s">
        <v>1460</v>
      </c>
      <c r="J276" s="510" t="s">
        <v>394</v>
      </c>
    </row>
    <row r="277" customFormat="false" ht="11.25" hidden="false" customHeight="false" outlineLevel="0" collapsed="false">
      <c r="A277" s="510" t="n">
        <v>276</v>
      </c>
      <c r="B277" s="510" t="s">
        <v>388</v>
      </c>
      <c r="C277" s="510" t="s">
        <v>33</v>
      </c>
      <c r="D277" s="510" t="s">
        <v>1461</v>
      </c>
      <c r="E277" s="510" t="s">
        <v>1462</v>
      </c>
      <c r="F277" s="510" t="s">
        <v>1463</v>
      </c>
      <c r="G277" s="510" t="s">
        <v>879</v>
      </c>
      <c r="H277" s="510" t="s">
        <v>1464</v>
      </c>
      <c r="J277" s="510" t="s">
        <v>394</v>
      </c>
    </row>
    <row r="278" customFormat="false" ht="11.25" hidden="false" customHeight="false" outlineLevel="0" collapsed="false">
      <c r="A278" s="510" t="n">
        <v>277</v>
      </c>
      <c r="B278" s="510" t="s">
        <v>388</v>
      </c>
      <c r="C278" s="510" t="s">
        <v>33</v>
      </c>
      <c r="D278" s="510" t="s">
        <v>1465</v>
      </c>
      <c r="E278" s="510" t="s">
        <v>1466</v>
      </c>
      <c r="F278" s="510" t="s">
        <v>1467</v>
      </c>
      <c r="G278" s="510" t="s">
        <v>525</v>
      </c>
      <c r="H278" s="510" t="s">
        <v>1468</v>
      </c>
      <c r="J278" s="510" t="s">
        <v>394</v>
      </c>
    </row>
    <row r="279" customFormat="false" ht="11.25" hidden="false" customHeight="false" outlineLevel="0" collapsed="false">
      <c r="A279" s="510" t="n">
        <v>278</v>
      </c>
      <c r="B279" s="510" t="s">
        <v>388</v>
      </c>
      <c r="C279" s="510" t="s">
        <v>33</v>
      </c>
      <c r="D279" s="510" t="s">
        <v>1469</v>
      </c>
      <c r="E279" s="510" t="s">
        <v>1466</v>
      </c>
      <c r="F279" s="510" t="s">
        <v>1470</v>
      </c>
      <c r="G279" s="510" t="s">
        <v>1471</v>
      </c>
      <c r="H279" s="510" t="s">
        <v>1472</v>
      </c>
      <c r="J279" s="510" t="s">
        <v>394</v>
      </c>
    </row>
    <row r="280" customFormat="false" ht="11.25" hidden="false" customHeight="false" outlineLevel="0" collapsed="false">
      <c r="A280" s="510" t="n">
        <v>279</v>
      </c>
      <c r="B280" s="510" t="s">
        <v>388</v>
      </c>
      <c r="C280" s="510" t="s">
        <v>33</v>
      </c>
      <c r="D280" s="510" t="s">
        <v>1473</v>
      </c>
      <c r="E280" s="510" t="s">
        <v>1466</v>
      </c>
      <c r="F280" s="510" t="s">
        <v>1474</v>
      </c>
      <c r="G280" s="510" t="s">
        <v>1028</v>
      </c>
      <c r="J280" s="510" t="s">
        <v>394</v>
      </c>
    </row>
    <row r="281" customFormat="false" ht="11.25" hidden="false" customHeight="false" outlineLevel="0" collapsed="false">
      <c r="A281" s="510" t="n">
        <v>280</v>
      </c>
      <c r="B281" s="510" t="s">
        <v>388</v>
      </c>
      <c r="C281" s="510" t="s">
        <v>33</v>
      </c>
      <c r="D281" s="510" t="s">
        <v>1475</v>
      </c>
      <c r="E281" s="510" t="s">
        <v>1466</v>
      </c>
      <c r="F281" s="510" t="s">
        <v>1476</v>
      </c>
      <c r="G281" s="510" t="s">
        <v>657</v>
      </c>
      <c r="H281" s="510" t="s">
        <v>1477</v>
      </c>
      <c r="J281" s="510" t="s">
        <v>394</v>
      </c>
    </row>
    <row r="282" customFormat="false" ht="11.25" hidden="false" customHeight="false" outlineLevel="0" collapsed="false">
      <c r="A282" s="510" t="n">
        <v>281</v>
      </c>
      <c r="B282" s="510" t="s">
        <v>388</v>
      </c>
      <c r="C282" s="510" t="s">
        <v>33</v>
      </c>
      <c r="D282" s="510" t="s">
        <v>1478</v>
      </c>
      <c r="E282" s="510" t="s">
        <v>1479</v>
      </c>
      <c r="F282" s="510" t="s">
        <v>1480</v>
      </c>
      <c r="G282" s="510" t="s">
        <v>525</v>
      </c>
      <c r="H282" s="510" t="s">
        <v>1481</v>
      </c>
      <c r="J282" s="510" t="s">
        <v>394</v>
      </c>
    </row>
    <row r="283" customFormat="false" ht="11.25" hidden="false" customHeight="false" outlineLevel="0" collapsed="false">
      <c r="A283" s="510" t="n">
        <v>282</v>
      </c>
      <c r="B283" s="510" t="s">
        <v>388</v>
      </c>
      <c r="C283" s="510" t="s">
        <v>33</v>
      </c>
      <c r="D283" s="510" t="s">
        <v>1482</v>
      </c>
      <c r="E283" s="510" t="s">
        <v>1483</v>
      </c>
      <c r="F283" s="510" t="s">
        <v>1484</v>
      </c>
      <c r="G283" s="510" t="s">
        <v>919</v>
      </c>
      <c r="H283" s="510" t="s">
        <v>1485</v>
      </c>
      <c r="J283" s="510" t="s">
        <v>394</v>
      </c>
    </row>
    <row r="284" customFormat="false" ht="11.25" hidden="false" customHeight="false" outlineLevel="0" collapsed="false">
      <c r="A284" s="510" t="n">
        <v>283</v>
      </c>
      <c r="B284" s="510" t="s">
        <v>388</v>
      </c>
      <c r="C284" s="510" t="s">
        <v>33</v>
      </c>
      <c r="D284" s="510" t="s">
        <v>1486</v>
      </c>
      <c r="E284" s="510" t="s">
        <v>1487</v>
      </c>
      <c r="F284" s="510" t="s">
        <v>1488</v>
      </c>
      <c r="G284" s="510" t="s">
        <v>416</v>
      </c>
      <c r="J284" s="510" t="s">
        <v>394</v>
      </c>
    </row>
    <row r="285" customFormat="false" ht="11.25" hidden="false" customHeight="false" outlineLevel="0" collapsed="false">
      <c r="A285" s="510" t="n">
        <v>284</v>
      </c>
      <c r="B285" s="510" t="s">
        <v>388</v>
      </c>
      <c r="C285" s="510" t="s">
        <v>33</v>
      </c>
      <c r="D285" s="510" t="s">
        <v>1489</v>
      </c>
      <c r="E285" s="510" t="s">
        <v>1490</v>
      </c>
      <c r="F285" s="510" t="s">
        <v>1491</v>
      </c>
      <c r="G285" s="510" t="s">
        <v>919</v>
      </c>
      <c r="J285" s="510" t="s">
        <v>394</v>
      </c>
    </row>
    <row r="286" customFormat="false" ht="11.25" hidden="false" customHeight="false" outlineLevel="0" collapsed="false">
      <c r="A286" s="510" t="n">
        <v>285</v>
      </c>
      <c r="B286" s="510" t="s">
        <v>388</v>
      </c>
      <c r="C286" s="510" t="s">
        <v>33</v>
      </c>
      <c r="D286" s="510" t="s">
        <v>1492</v>
      </c>
      <c r="E286" s="510" t="s">
        <v>1493</v>
      </c>
      <c r="F286" s="510" t="s">
        <v>1494</v>
      </c>
      <c r="G286" s="510" t="s">
        <v>1386</v>
      </c>
      <c r="H286" s="510" t="s">
        <v>1495</v>
      </c>
      <c r="J286" s="510" t="s">
        <v>394</v>
      </c>
    </row>
    <row r="287" customFormat="false" ht="11.25" hidden="false" customHeight="false" outlineLevel="0" collapsed="false">
      <c r="A287" s="510" t="n">
        <v>286</v>
      </c>
      <c r="B287" s="510" t="s">
        <v>388</v>
      </c>
      <c r="C287" s="510" t="s">
        <v>33</v>
      </c>
      <c r="D287" s="510" t="s">
        <v>1496</v>
      </c>
      <c r="E287" s="510" t="s">
        <v>1497</v>
      </c>
      <c r="F287" s="510" t="s">
        <v>1498</v>
      </c>
      <c r="G287" s="510" t="s">
        <v>1032</v>
      </c>
      <c r="H287" s="510" t="s">
        <v>1499</v>
      </c>
      <c r="J287" s="510" t="s">
        <v>394</v>
      </c>
    </row>
    <row r="288" customFormat="false" ht="11.25" hidden="false" customHeight="false" outlineLevel="0" collapsed="false">
      <c r="A288" s="510" t="n">
        <v>287</v>
      </c>
      <c r="B288" s="510" t="s">
        <v>388</v>
      </c>
      <c r="C288" s="510" t="s">
        <v>33</v>
      </c>
      <c r="D288" s="510" t="s">
        <v>1500</v>
      </c>
      <c r="E288" s="510" t="s">
        <v>1501</v>
      </c>
      <c r="F288" s="510" t="s">
        <v>1502</v>
      </c>
      <c r="G288" s="510" t="s">
        <v>1503</v>
      </c>
      <c r="J288" s="510" t="s">
        <v>394</v>
      </c>
    </row>
    <row r="289" customFormat="false" ht="11.25" hidden="false" customHeight="false" outlineLevel="0" collapsed="false">
      <c r="A289" s="510" t="n">
        <v>288</v>
      </c>
      <c r="B289" s="510" t="s">
        <v>388</v>
      </c>
      <c r="C289" s="510" t="s">
        <v>33</v>
      </c>
      <c r="D289" s="510" t="s">
        <v>1504</v>
      </c>
      <c r="E289" s="510" t="s">
        <v>1505</v>
      </c>
      <c r="F289" s="510" t="s">
        <v>1506</v>
      </c>
      <c r="G289" s="510" t="s">
        <v>1507</v>
      </c>
      <c r="J289" s="510" t="s">
        <v>394</v>
      </c>
    </row>
    <row r="290" customFormat="false" ht="11.25" hidden="false" customHeight="false" outlineLevel="0" collapsed="false">
      <c r="A290" s="510" t="n">
        <v>289</v>
      </c>
      <c r="B290" s="510" t="s">
        <v>388</v>
      </c>
      <c r="C290" s="510" t="s">
        <v>33</v>
      </c>
      <c r="D290" s="510" t="s">
        <v>1508</v>
      </c>
      <c r="E290" s="510" t="s">
        <v>1509</v>
      </c>
      <c r="F290" s="510" t="s">
        <v>1510</v>
      </c>
      <c r="G290" s="510" t="s">
        <v>1511</v>
      </c>
      <c r="J290" s="510" t="s">
        <v>394</v>
      </c>
    </row>
    <row r="291" customFormat="false" ht="11.25" hidden="false" customHeight="false" outlineLevel="0" collapsed="false">
      <c r="A291" s="510" t="n">
        <v>290</v>
      </c>
      <c r="B291" s="510" t="s">
        <v>388</v>
      </c>
      <c r="C291" s="510" t="s">
        <v>33</v>
      </c>
      <c r="D291" s="510" t="s">
        <v>1512</v>
      </c>
      <c r="E291" s="510" t="s">
        <v>1513</v>
      </c>
      <c r="F291" s="510" t="s">
        <v>1514</v>
      </c>
      <c r="G291" s="510" t="s">
        <v>809</v>
      </c>
      <c r="J291" s="510" t="s">
        <v>394</v>
      </c>
    </row>
    <row r="292" customFormat="false" ht="11.25" hidden="false" customHeight="false" outlineLevel="0" collapsed="false">
      <c r="A292" s="510" t="n">
        <v>291</v>
      </c>
      <c r="B292" s="510" t="s">
        <v>388</v>
      </c>
      <c r="C292" s="510" t="s">
        <v>33</v>
      </c>
      <c r="D292" s="510" t="s">
        <v>1515</v>
      </c>
      <c r="E292" s="510" t="s">
        <v>1516</v>
      </c>
      <c r="F292" s="510" t="s">
        <v>1517</v>
      </c>
      <c r="G292" s="510" t="s">
        <v>887</v>
      </c>
      <c r="H292" s="510" t="s">
        <v>1518</v>
      </c>
      <c r="J292" s="510" t="s">
        <v>394</v>
      </c>
    </row>
    <row r="293" customFormat="false" ht="11.25" hidden="false" customHeight="false" outlineLevel="0" collapsed="false">
      <c r="A293" s="510" t="n">
        <v>292</v>
      </c>
      <c r="B293" s="510" t="s">
        <v>388</v>
      </c>
      <c r="C293" s="510" t="s">
        <v>33</v>
      </c>
      <c r="D293" s="510" t="s">
        <v>1519</v>
      </c>
      <c r="E293" s="510" t="s">
        <v>1520</v>
      </c>
      <c r="F293" s="510" t="s">
        <v>1521</v>
      </c>
      <c r="G293" s="510" t="s">
        <v>1522</v>
      </c>
      <c r="H293" s="510" t="s">
        <v>1523</v>
      </c>
      <c r="J293" s="510" t="s">
        <v>394</v>
      </c>
    </row>
    <row r="294" customFormat="false" ht="11.25" hidden="false" customHeight="false" outlineLevel="0" collapsed="false">
      <c r="A294" s="510" t="n">
        <v>293</v>
      </c>
      <c r="B294" s="510" t="s">
        <v>388</v>
      </c>
      <c r="C294" s="510" t="s">
        <v>33</v>
      </c>
      <c r="D294" s="510" t="s">
        <v>1524</v>
      </c>
      <c r="E294" s="510" t="s">
        <v>1525</v>
      </c>
      <c r="F294" s="510" t="s">
        <v>1526</v>
      </c>
      <c r="G294" s="510" t="s">
        <v>1460</v>
      </c>
      <c r="J294" s="510" t="s">
        <v>394</v>
      </c>
    </row>
    <row r="295" customFormat="false" ht="11.25" hidden="false" customHeight="false" outlineLevel="0" collapsed="false">
      <c r="A295" s="510" t="n">
        <v>294</v>
      </c>
      <c r="B295" s="510" t="s">
        <v>388</v>
      </c>
      <c r="C295" s="510" t="s">
        <v>33</v>
      </c>
      <c r="D295" s="510" t="s">
        <v>1527</v>
      </c>
      <c r="E295" s="510" t="s">
        <v>1528</v>
      </c>
      <c r="F295" s="510" t="s">
        <v>1529</v>
      </c>
      <c r="G295" s="510" t="s">
        <v>740</v>
      </c>
      <c r="J295" s="510" t="s">
        <v>394</v>
      </c>
    </row>
    <row r="296" customFormat="false" ht="11.25" hidden="false" customHeight="false" outlineLevel="0" collapsed="false">
      <c r="A296" s="510" t="n">
        <v>295</v>
      </c>
      <c r="B296" s="510" t="s">
        <v>388</v>
      </c>
      <c r="C296" s="510" t="s">
        <v>33</v>
      </c>
      <c r="D296" s="510" t="s">
        <v>1530</v>
      </c>
      <c r="E296" s="510" t="s">
        <v>1531</v>
      </c>
      <c r="F296" s="510" t="s">
        <v>1532</v>
      </c>
      <c r="G296" s="510" t="s">
        <v>919</v>
      </c>
      <c r="J296" s="510" t="s">
        <v>394</v>
      </c>
    </row>
    <row r="297" customFormat="false" ht="11.25" hidden="false" customHeight="false" outlineLevel="0" collapsed="false">
      <c r="A297" s="510" t="n">
        <v>296</v>
      </c>
      <c r="B297" s="510" t="s">
        <v>388</v>
      </c>
      <c r="C297" s="510" t="s">
        <v>33</v>
      </c>
      <c r="D297" s="510" t="s">
        <v>1533</v>
      </c>
      <c r="E297" s="510" t="s">
        <v>1534</v>
      </c>
      <c r="F297" s="510" t="s">
        <v>1535</v>
      </c>
      <c r="G297" s="510" t="s">
        <v>1536</v>
      </c>
      <c r="H297" s="510" t="s">
        <v>1537</v>
      </c>
      <c r="J297" s="510" t="s">
        <v>394</v>
      </c>
    </row>
    <row r="298" customFormat="false" ht="11.25" hidden="false" customHeight="false" outlineLevel="0" collapsed="false">
      <c r="A298" s="510" t="n">
        <v>297</v>
      </c>
      <c r="B298" s="510" t="s">
        <v>388</v>
      </c>
      <c r="C298" s="510" t="s">
        <v>33</v>
      </c>
      <c r="D298" s="510" t="s">
        <v>1538</v>
      </c>
      <c r="E298" s="510" t="s">
        <v>1539</v>
      </c>
      <c r="F298" s="510" t="s">
        <v>1540</v>
      </c>
      <c r="G298" s="510" t="s">
        <v>596</v>
      </c>
      <c r="H298" s="510" t="s">
        <v>1541</v>
      </c>
      <c r="J298" s="510" t="s">
        <v>394</v>
      </c>
    </row>
    <row r="299" customFormat="false" ht="11.25" hidden="false" customHeight="false" outlineLevel="0" collapsed="false">
      <c r="A299" s="510" t="n">
        <v>298</v>
      </c>
      <c r="B299" s="510" t="s">
        <v>388</v>
      </c>
      <c r="C299" s="510" t="s">
        <v>33</v>
      </c>
      <c r="D299" s="510" t="s">
        <v>1542</v>
      </c>
      <c r="E299" s="510" t="s">
        <v>1543</v>
      </c>
      <c r="F299" s="510" t="s">
        <v>1544</v>
      </c>
      <c r="G299" s="510" t="s">
        <v>1536</v>
      </c>
      <c r="H299" s="510" t="s">
        <v>1537</v>
      </c>
      <c r="J299" s="510" t="s">
        <v>394</v>
      </c>
    </row>
    <row r="300" customFormat="false" ht="11.25" hidden="false" customHeight="false" outlineLevel="0" collapsed="false">
      <c r="A300" s="510" t="n">
        <v>299</v>
      </c>
      <c r="B300" s="510" t="s">
        <v>388</v>
      </c>
      <c r="C300" s="510" t="s">
        <v>33</v>
      </c>
      <c r="D300" s="510" t="s">
        <v>1545</v>
      </c>
      <c r="E300" s="510" t="s">
        <v>1546</v>
      </c>
      <c r="F300" s="510" t="s">
        <v>1547</v>
      </c>
      <c r="G300" s="510" t="s">
        <v>481</v>
      </c>
      <c r="H300" s="510" t="s">
        <v>1548</v>
      </c>
      <c r="J300" s="510" t="s">
        <v>394</v>
      </c>
    </row>
    <row r="301" customFormat="false" ht="11.25" hidden="false" customHeight="false" outlineLevel="0" collapsed="false">
      <c r="A301" s="510" t="n">
        <v>300</v>
      </c>
      <c r="B301" s="510" t="s">
        <v>388</v>
      </c>
      <c r="C301" s="510" t="s">
        <v>33</v>
      </c>
      <c r="D301" s="510" t="s">
        <v>1549</v>
      </c>
      <c r="E301" s="510" t="s">
        <v>1550</v>
      </c>
      <c r="F301" s="510" t="s">
        <v>1551</v>
      </c>
      <c r="G301" s="510" t="s">
        <v>1552</v>
      </c>
      <c r="J301" s="510" t="s">
        <v>394</v>
      </c>
    </row>
    <row r="302" customFormat="false" ht="11.25" hidden="false" customHeight="false" outlineLevel="0" collapsed="false">
      <c r="A302" s="510" t="n">
        <v>301</v>
      </c>
      <c r="B302" s="510" t="s">
        <v>388</v>
      </c>
      <c r="C302" s="510" t="s">
        <v>33</v>
      </c>
      <c r="D302" s="510" t="s">
        <v>1553</v>
      </c>
      <c r="E302" s="510" t="s">
        <v>1554</v>
      </c>
      <c r="F302" s="510" t="s">
        <v>1555</v>
      </c>
      <c r="G302" s="510" t="s">
        <v>1049</v>
      </c>
      <c r="H302" s="510" t="s">
        <v>1556</v>
      </c>
      <c r="J302" s="510" t="s">
        <v>394</v>
      </c>
    </row>
    <row r="303" customFormat="false" ht="11.25" hidden="false" customHeight="false" outlineLevel="0" collapsed="false">
      <c r="A303" s="510" t="n">
        <v>302</v>
      </c>
      <c r="B303" s="510" t="s">
        <v>388</v>
      </c>
      <c r="C303" s="510" t="s">
        <v>33</v>
      </c>
      <c r="D303" s="510" t="s">
        <v>1557</v>
      </c>
      <c r="E303" s="510" t="s">
        <v>1558</v>
      </c>
      <c r="F303" s="510" t="s">
        <v>1559</v>
      </c>
      <c r="G303" s="510" t="s">
        <v>525</v>
      </c>
      <c r="H303" s="510" t="s">
        <v>1560</v>
      </c>
      <c r="J303" s="510" t="s">
        <v>394</v>
      </c>
    </row>
    <row r="304" customFormat="false" ht="11.25" hidden="false" customHeight="false" outlineLevel="0" collapsed="false">
      <c r="A304" s="510" t="n">
        <v>303</v>
      </c>
      <c r="B304" s="510" t="s">
        <v>388</v>
      </c>
      <c r="C304" s="510" t="s">
        <v>33</v>
      </c>
      <c r="D304" s="510" t="s">
        <v>1561</v>
      </c>
      <c r="E304" s="510" t="s">
        <v>1562</v>
      </c>
      <c r="F304" s="510" t="s">
        <v>1563</v>
      </c>
      <c r="G304" s="510" t="s">
        <v>525</v>
      </c>
      <c r="J304" s="510" t="s">
        <v>394</v>
      </c>
    </row>
    <row r="305" customFormat="false" ht="11.25" hidden="false" customHeight="false" outlineLevel="0" collapsed="false">
      <c r="A305" s="510" t="n">
        <v>304</v>
      </c>
      <c r="B305" s="510" t="s">
        <v>388</v>
      </c>
      <c r="C305" s="510" t="s">
        <v>33</v>
      </c>
      <c r="D305" s="510" t="s">
        <v>1564</v>
      </c>
      <c r="E305" s="510" t="s">
        <v>1565</v>
      </c>
      <c r="F305" s="510" t="s">
        <v>1566</v>
      </c>
      <c r="G305" s="510" t="s">
        <v>525</v>
      </c>
      <c r="H305" s="510" t="s">
        <v>1567</v>
      </c>
      <c r="J305" s="510" t="s">
        <v>394</v>
      </c>
    </row>
    <row r="306" customFormat="false" ht="11.25" hidden="false" customHeight="false" outlineLevel="0" collapsed="false">
      <c r="A306" s="510" t="n">
        <v>305</v>
      </c>
      <c r="B306" s="510" t="s">
        <v>388</v>
      </c>
      <c r="C306" s="510" t="s">
        <v>33</v>
      </c>
      <c r="D306" s="510" t="s">
        <v>1568</v>
      </c>
      <c r="E306" s="510" t="s">
        <v>1569</v>
      </c>
      <c r="F306" s="510" t="s">
        <v>1563</v>
      </c>
      <c r="G306" s="510" t="s">
        <v>1522</v>
      </c>
      <c r="H306" s="510" t="s">
        <v>1570</v>
      </c>
      <c r="J306" s="510" t="s">
        <v>394</v>
      </c>
    </row>
    <row r="307" customFormat="false" ht="11.25" hidden="false" customHeight="false" outlineLevel="0" collapsed="false">
      <c r="A307" s="510" t="n">
        <v>306</v>
      </c>
      <c r="B307" s="510" t="s">
        <v>388</v>
      </c>
      <c r="C307" s="510" t="s">
        <v>33</v>
      </c>
      <c r="D307" s="510" t="s">
        <v>1571</v>
      </c>
      <c r="E307" s="510" t="s">
        <v>1572</v>
      </c>
      <c r="F307" s="510" t="s">
        <v>1573</v>
      </c>
      <c r="G307" s="510" t="s">
        <v>1386</v>
      </c>
      <c r="H307" s="510" t="s">
        <v>1574</v>
      </c>
      <c r="J307" s="510" t="s">
        <v>394</v>
      </c>
    </row>
    <row r="308" customFormat="false" ht="11.25" hidden="false" customHeight="false" outlineLevel="0" collapsed="false">
      <c r="A308" s="510" t="n">
        <v>307</v>
      </c>
      <c r="B308" s="510" t="s">
        <v>388</v>
      </c>
      <c r="C308" s="510" t="s">
        <v>33</v>
      </c>
      <c r="D308" s="510" t="s">
        <v>1575</v>
      </c>
      <c r="E308" s="510" t="s">
        <v>1572</v>
      </c>
      <c r="F308" s="510" t="s">
        <v>1576</v>
      </c>
      <c r="G308" s="510" t="s">
        <v>657</v>
      </c>
      <c r="J308" s="510" t="s">
        <v>394</v>
      </c>
    </row>
    <row r="309" customFormat="false" ht="11.25" hidden="false" customHeight="false" outlineLevel="0" collapsed="false">
      <c r="A309" s="510" t="n">
        <v>308</v>
      </c>
      <c r="B309" s="510" t="s">
        <v>388</v>
      </c>
      <c r="C309" s="510" t="s">
        <v>33</v>
      </c>
      <c r="D309" s="510" t="s">
        <v>1577</v>
      </c>
      <c r="E309" s="510" t="s">
        <v>1578</v>
      </c>
      <c r="F309" s="510" t="s">
        <v>1579</v>
      </c>
      <c r="G309" s="510" t="s">
        <v>416</v>
      </c>
      <c r="H309" s="510" t="s">
        <v>1580</v>
      </c>
      <c r="J309" s="510" t="s">
        <v>394</v>
      </c>
    </row>
    <row r="310" customFormat="false" ht="11.25" hidden="false" customHeight="false" outlineLevel="0" collapsed="false">
      <c r="A310" s="510" t="n">
        <v>309</v>
      </c>
      <c r="B310" s="510" t="s">
        <v>388</v>
      </c>
      <c r="C310" s="510" t="s">
        <v>33</v>
      </c>
      <c r="D310" s="510" t="s">
        <v>1581</v>
      </c>
      <c r="E310" s="510" t="s">
        <v>1578</v>
      </c>
      <c r="F310" s="510" t="s">
        <v>1582</v>
      </c>
      <c r="G310" s="510" t="s">
        <v>740</v>
      </c>
      <c r="H310" s="510" t="s">
        <v>1583</v>
      </c>
      <c r="J310" s="510" t="s">
        <v>394</v>
      </c>
    </row>
    <row r="311" customFormat="false" ht="11.25" hidden="false" customHeight="false" outlineLevel="0" collapsed="false">
      <c r="A311" s="510" t="n">
        <v>310</v>
      </c>
      <c r="B311" s="510" t="s">
        <v>388</v>
      </c>
      <c r="C311" s="510" t="s">
        <v>33</v>
      </c>
      <c r="D311" s="510" t="s">
        <v>1584</v>
      </c>
      <c r="E311" s="510" t="s">
        <v>1585</v>
      </c>
      <c r="F311" s="510" t="s">
        <v>1586</v>
      </c>
      <c r="G311" s="510" t="s">
        <v>867</v>
      </c>
      <c r="J311" s="510" t="s">
        <v>394</v>
      </c>
    </row>
    <row r="312" customFormat="false" ht="11.25" hidden="false" customHeight="false" outlineLevel="0" collapsed="false">
      <c r="A312" s="510" t="n">
        <v>311</v>
      </c>
      <c r="B312" s="510" t="s">
        <v>388</v>
      </c>
      <c r="C312" s="510" t="s">
        <v>33</v>
      </c>
      <c r="D312" s="510" t="s">
        <v>1587</v>
      </c>
      <c r="E312" s="510" t="s">
        <v>1588</v>
      </c>
      <c r="F312" s="510" t="s">
        <v>1589</v>
      </c>
      <c r="G312" s="510" t="s">
        <v>568</v>
      </c>
      <c r="H312" s="510" t="s">
        <v>1590</v>
      </c>
      <c r="J312" s="510" t="s">
        <v>394</v>
      </c>
    </row>
    <row r="313" customFormat="false" ht="11.25" hidden="false" customHeight="false" outlineLevel="0" collapsed="false">
      <c r="A313" s="510" t="n">
        <v>312</v>
      </c>
      <c r="B313" s="510" t="s">
        <v>388</v>
      </c>
      <c r="C313" s="510" t="s">
        <v>33</v>
      </c>
      <c r="D313" s="510" t="s">
        <v>1591</v>
      </c>
      <c r="E313" s="510" t="s">
        <v>1592</v>
      </c>
      <c r="F313" s="510" t="s">
        <v>1593</v>
      </c>
      <c r="G313" s="510" t="s">
        <v>525</v>
      </c>
      <c r="H313" s="510" t="s">
        <v>1594</v>
      </c>
      <c r="J313" s="510" t="s">
        <v>394</v>
      </c>
    </row>
    <row r="314" customFormat="false" ht="11.25" hidden="false" customHeight="false" outlineLevel="0" collapsed="false">
      <c r="A314" s="510" t="n">
        <v>313</v>
      </c>
      <c r="B314" s="510" t="s">
        <v>388</v>
      </c>
      <c r="C314" s="510" t="s">
        <v>33</v>
      </c>
      <c r="D314" s="510" t="s">
        <v>1595</v>
      </c>
      <c r="E314" s="510" t="s">
        <v>1596</v>
      </c>
      <c r="F314" s="510" t="s">
        <v>1597</v>
      </c>
      <c r="G314" s="510" t="s">
        <v>481</v>
      </c>
      <c r="H314" s="510" t="s">
        <v>1598</v>
      </c>
      <c r="J314" s="510" t="s">
        <v>394</v>
      </c>
    </row>
    <row r="315" customFormat="false" ht="11.25" hidden="false" customHeight="false" outlineLevel="0" collapsed="false">
      <c r="A315" s="510" t="n">
        <v>314</v>
      </c>
      <c r="B315" s="510" t="s">
        <v>388</v>
      </c>
      <c r="C315" s="510" t="s">
        <v>33</v>
      </c>
      <c r="D315" s="510" t="s">
        <v>1599</v>
      </c>
      <c r="E315" s="510" t="s">
        <v>1600</v>
      </c>
      <c r="F315" s="510" t="s">
        <v>1601</v>
      </c>
      <c r="G315" s="510" t="s">
        <v>879</v>
      </c>
      <c r="J315" s="510" t="s">
        <v>394</v>
      </c>
    </row>
    <row r="316" customFormat="false" ht="11.25" hidden="false" customHeight="false" outlineLevel="0" collapsed="false">
      <c r="A316" s="510" t="n">
        <v>315</v>
      </c>
      <c r="B316" s="510" t="s">
        <v>388</v>
      </c>
      <c r="C316" s="510" t="s">
        <v>33</v>
      </c>
      <c r="D316" s="510" t="s">
        <v>1602</v>
      </c>
      <c r="E316" s="510" t="s">
        <v>1603</v>
      </c>
      <c r="F316" s="510" t="s">
        <v>1604</v>
      </c>
      <c r="G316" s="510" t="s">
        <v>1536</v>
      </c>
      <c r="H316" s="510" t="s">
        <v>1605</v>
      </c>
      <c r="J316" s="510" t="s">
        <v>394</v>
      </c>
    </row>
    <row r="317" customFormat="false" ht="11.25" hidden="false" customHeight="false" outlineLevel="0" collapsed="false">
      <c r="A317" s="510" t="n">
        <v>316</v>
      </c>
      <c r="B317" s="510" t="s">
        <v>388</v>
      </c>
      <c r="C317" s="510" t="s">
        <v>33</v>
      </c>
      <c r="D317" s="510" t="s">
        <v>1606</v>
      </c>
      <c r="E317" s="510" t="s">
        <v>1607</v>
      </c>
      <c r="F317" s="510" t="s">
        <v>1608</v>
      </c>
      <c r="G317" s="510" t="s">
        <v>778</v>
      </c>
      <c r="H317" s="510" t="s">
        <v>1609</v>
      </c>
      <c r="J317" s="510" t="s">
        <v>394</v>
      </c>
    </row>
    <row r="318" customFormat="false" ht="11.25" hidden="false" customHeight="false" outlineLevel="0" collapsed="false">
      <c r="A318" s="510" t="n">
        <v>317</v>
      </c>
      <c r="B318" s="510" t="s">
        <v>388</v>
      </c>
      <c r="C318" s="510" t="s">
        <v>33</v>
      </c>
      <c r="D318" s="510" t="s">
        <v>1610</v>
      </c>
      <c r="E318" s="510" t="s">
        <v>1611</v>
      </c>
      <c r="F318" s="510" t="s">
        <v>1612</v>
      </c>
      <c r="G318" s="510" t="s">
        <v>426</v>
      </c>
      <c r="H318" s="510" t="s">
        <v>1613</v>
      </c>
      <c r="J318" s="510" t="s">
        <v>394</v>
      </c>
    </row>
    <row r="319" customFormat="false" ht="11.25" hidden="false" customHeight="false" outlineLevel="0" collapsed="false">
      <c r="A319" s="510" t="n">
        <v>318</v>
      </c>
      <c r="B319" s="510" t="s">
        <v>388</v>
      </c>
      <c r="C319" s="510" t="s">
        <v>33</v>
      </c>
      <c r="D319" s="510" t="s">
        <v>1614</v>
      </c>
      <c r="E319" s="510" t="s">
        <v>1615</v>
      </c>
      <c r="F319" s="510" t="s">
        <v>1616</v>
      </c>
      <c r="G319" s="510" t="s">
        <v>962</v>
      </c>
      <c r="H319" s="510" t="s">
        <v>1617</v>
      </c>
      <c r="J319" s="510" t="s">
        <v>394</v>
      </c>
    </row>
    <row r="320" customFormat="false" ht="11.25" hidden="false" customHeight="false" outlineLevel="0" collapsed="false">
      <c r="A320" s="510" t="n">
        <v>319</v>
      </c>
      <c r="B320" s="510" t="s">
        <v>388</v>
      </c>
      <c r="C320" s="510" t="s">
        <v>33</v>
      </c>
      <c r="D320" s="510" t="s">
        <v>1618</v>
      </c>
      <c r="E320" s="510" t="s">
        <v>1619</v>
      </c>
      <c r="F320" s="510" t="s">
        <v>1620</v>
      </c>
      <c r="G320" s="510" t="s">
        <v>426</v>
      </c>
      <c r="H320" s="510" t="s">
        <v>1621</v>
      </c>
      <c r="J320" s="510" t="s">
        <v>394</v>
      </c>
    </row>
    <row r="321" customFormat="false" ht="11.25" hidden="false" customHeight="false" outlineLevel="0" collapsed="false">
      <c r="A321" s="510" t="n">
        <v>320</v>
      </c>
      <c r="B321" s="510" t="s">
        <v>388</v>
      </c>
      <c r="C321" s="510" t="s">
        <v>33</v>
      </c>
      <c r="D321" s="510" t="s">
        <v>1622</v>
      </c>
      <c r="E321" s="510" t="s">
        <v>1623</v>
      </c>
      <c r="F321" s="510" t="s">
        <v>1624</v>
      </c>
      <c r="G321" s="510" t="s">
        <v>543</v>
      </c>
      <c r="H321" s="510" t="s">
        <v>1625</v>
      </c>
      <c r="J321" s="510" t="s">
        <v>394</v>
      </c>
    </row>
    <row r="322" customFormat="false" ht="11.25" hidden="false" customHeight="false" outlineLevel="0" collapsed="false">
      <c r="A322" s="510" t="n">
        <v>321</v>
      </c>
      <c r="B322" s="510" t="s">
        <v>388</v>
      </c>
      <c r="C322" s="510" t="s">
        <v>33</v>
      </c>
      <c r="D322" s="510" t="s">
        <v>1626</v>
      </c>
      <c r="E322" s="510" t="s">
        <v>1627</v>
      </c>
      <c r="F322" s="510" t="s">
        <v>1628</v>
      </c>
      <c r="G322" s="510" t="s">
        <v>1386</v>
      </c>
      <c r="H322" s="510" t="s">
        <v>1629</v>
      </c>
      <c r="J322" s="510" t="s">
        <v>394</v>
      </c>
    </row>
    <row r="323" customFormat="false" ht="11.25" hidden="false" customHeight="false" outlineLevel="0" collapsed="false">
      <c r="A323" s="510" t="n">
        <v>322</v>
      </c>
      <c r="B323" s="510" t="s">
        <v>388</v>
      </c>
      <c r="C323" s="510" t="s">
        <v>33</v>
      </c>
      <c r="D323" s="510" t="s">
        <v>1630</v>
      </c>
      <c r="E323" s="510" t="s">
        <v>1631</v>
      </c>
      <c r="F323" s="510" t="s">
        <v>1632</v>
      </c>
      <c r="G323" s="510" t="s">
        <v>1386</v>
      </c>
      <c r="H323" s="510" t="s">
        <v>1633</v>
      </c>
      <c r="J323" s="510" t="s">
        <v>394</v>
      </c>
    </row>
    <row r="324" customFormat="false" ht="11.25" hidden="false" customHeight="false" outlineLevel="0" collapsed="false">
      <c r="A324" s="510" t="n">
        <v>323</v>
      </c>
      <c r="B324" s="510" t="s">
        <v>388</v>
      </c>
      <c r="C324" s="510" t="s">
        <v>33</v>
      </c>
      <c r="D324" s="510" t="s">
        <v>1634</v>
      </c>
      <c r="E324" s="510" t="s">
        <v>1635</v>
      </c>
      <c r="F324" s="510" t="s">
        <v>1636</v>
      </c>
      <c r="G324" s="510" t="s">
        <v>867</v>
      </c>
      <c r="J324" s="510" t="s">
        <v>394</v>
      </c>
    </row>
    <row r="325" customFormat="false" ht="11.25" hidden="false" customHeight="false" outlineLevel="0" collapsed="false">
      <c r="A325" s="510" t="n">
        <v>324</v>
      </c>
      <c r="B325" s="510" t="s">
        <v>388</v>
      </c>
      <c r="C325" s="510" t="s">
        <v>33</v>
      </c>
      <c r="D325" s="510" t="s">
        <v>1637</v>
      </c>
      <c r="E325" s="510" t="s">
        <v>1638</v>
      </c>
      <c r="F325" s="510" t="s">
        <v>1639</v>
      </c>
      <c r="G325" s="510" t="s">
        <v>826</v>
      </c>
      <c r="H325" s="510" t="s">
        <v>1640</v>
      </c>
      <c r="J325" s="510" t="s">
        <v>394</v>
      </c>
    </row>
    <row r="326" customFormat="false" ht="11.25" hidden="false" customHeight="false" outlineLevel="0" collapsed="false">
      <c r="A326" s="510" t="n">
        <v>325</v>
      </c>
      <c r="B326" s="510" t="s">
        <v>388</v>
      </c>
      <c r="C326" s="510" t="s">
        <v>33</v>
      </c>
      <c r="D326" s="510" t="s">
        <v>1641</v>
      </c>
      <c r="E326" s="510" t="s">
        <v>1642</v>
      </c>
      <c r="F326" s="510" t="s">
        <v>1643</v>
      </c>
      <c r="G326" s="510" t="s">
        <v>525</v>
      </c>
      <c r="H326" s="510" t="s">
        <v>1644</v>
      </c>
      <c r="J326" s="510" t="s">
        <v>394</v>
      </c>
    </row>
    <row r="327" customFormat="false" ht="11.25" hidden="false" customHeight="false" outlineLevel="0" collapsed="false">
      <c r="A327" s="510" t="n">
        <v>326</v>
      </c>
      <c r="B327" s="510" t="s">
        <v>388</v>
      </c>
      <c r="C327" s="510" t="s">
        <v>33</v>
      </c>
      <c r="D327" s="510" t="s">
        <v>1645</v>
      </c>
      <c r="E327" s="510" t="s">
        <v>1646</v>
      </c>
      <c r="F327" s="510" t="s">
        <v>1647</v>
      </c>
      <c r="G327" s="510" t="s">
        <v>1648</v>
      </c>
      <c r="H327" s="510" t="s">
        <v>1301</v>
      </c>
      <c r="J327" s="510" t="s">
        <v>394</v>
      </c>
    </row>
    <row r="328" customFormat="false" ht="11.25" hidden="false" customHeight="false" outlineLevel="0" collapsed="false">
      <c r="A328" s="510" t="n">
        <v>327</v>
      </c>
      <c r="B328" s="510" t="s">
        <v>388</v>
      </c>
      <c r="C328" s="510" t="s">
        <v>33</v>
      </c>
      <c r="D328" s="510" t="s">
        <v>1649</v>
      </c>
      <c r="E328" s="510" t="s">
        <v>1650</v>
      </c>
      <c r="F328" s="510" t="s">
        <v>1651</v>
      </c>
      <c r="G328" s="510" t="s">
        <v>1386</v>
      </c>
      <c r="H328" s="510" t="s">
        <v>1652</v>
      </c>
      <c r="J328" s="510" t="s">
        <v>394</v>
      </c>
    </row>
    <row r="329" customFormat="false" ht="11.25" hidden="false" customHeight="false" outlineLevel="0" collapsed="false">
      <c r="A329" s="510" t="n">
        <v>328</v>
      </c>
      <c r="B329" s="510" t="s">
        <v>388</v>
      </c>
      <c r="C329" s="510" t="s">
        <v>33</v>
      </c>
      <c r="D329" s="510" t="s">
        <v>1653</v>
      </c>
      <c r="E329" s="510" t="s">
        <v>1654</v>
      </c>
      <c r="F329" s="510" t="s">
        <v>1655</v>
      </c>
      <c r="G329" s="510" t="s">
        <v>426</v>
      </c>
      <c r="H329" s="510" t="s">
        <v>1656</v>
      </c>
      <c r="J329" s="510" t="s">
        <v>394</v>
      </c>
    </row>
    <row r="330" customFormat="false" ht="11.25" hidden="false" customHeight="false" outlineLevel="0" collapsed="false">
      <c r="A330" s="510" t="n">
        <v>329</v>
      </c>
      <c r="B330" s="510" t="s">
        <v>388</v>
      </c>
      <c r="C330" s="510" t="s">
        <v>33</v>
      </c>
      <c r="D330" s="510" t="s">
        <v>1657</v>
      </c>
      <c r="E330" s="510" t="s">
        <v>1658</v>
      </c>
      <c r="F330" s="510" t="s">
        <v>1659</v>
      </c>
      <c r="G330" s="510" t="s">
        <v>1648</v>
      </c>
      <c r="H330" s="510" t="s">
        <v>1660</v>
      </c>
      <c r="J330" s="510" t="s">
        <v>394</v>
      </c>
    </row>
    <row r="331" customFormat="false" ht="11.25" hidden="false" customHeight="false" outlineLevel="0" collapsed="false">
      <c r="A331" s="510" t="n">
        <v>330</v>
      </c>
      <c r="B331" s="510" t="s">
        <v>388</v>
      </c>
      <c r="C331" s="510" t="s">
        <v>33</v>
      </c>
      <c r="D331" s="510" t="s">
        <v>1661</v>
      </c>
      <c r="E331" s="510" t="s">
        <v>1662</v>
      </c>
      <c r="F331" s="510" t="s">
        <v>1663</v>
      </c>
      <c r="G331" s="510" t="s">
        <v>1552</v>
      </c>
      <c r="H331" s="510" t="s">
        <v>722</v>
      </c>
      <c r="J331" s="510" t="s">
        <v>394</v>
      </c>
    </row>
    <row r="332" customFormat="false" ht="11.25" hidden="false" customHeight="false" outlineLevel="0" collapsed="false">
      <c r="A332" s="510" t="n">
        <v>331</v>
      </c>
      <c r="B332" s="510" t="s">
        <v>388</v>
      </c>
      <c r="C332" s="510" t="s">
        <v>33</v>
      </c>
      <c r="D332" s="510" t="s">
        <v>1664</v>
      </c>
      <c r="E332" s="510" t="s">
        <v>1665</v>
      </c>
      <c r="F332" s="510" t="s">
        <v>1666</v>
      </c>
      <c r="G332" s="510" t="s">
        <v>1511</v>
      </c>
      <c r="H332" s="510" t="s">
        <v>1667</v>
      </c>
      <c r="J332" s="510" t="s">
        <v>394</v>
      </c>
    </row>
    <row r="333" customFormat="false" ht="11.25" hidden="false" customHeight="false" outlineLevel="0" collapsed="false">
      <c r="A333" s="510" t="n">
        <v>332</v>
      </c>
      <c r="B333" s="510" t="s">
        <v>388</v>
      </c>
      <c r="C333" s="510" t="s">
        <v>33</v>
      </c>
      <c r="D333" s="510" t="s">
        <v>1668</v>
      </c>
      <c r="E333" s="510" t="s">
        <v>1669</v>
      </c>
      <c r="F333" s="510" t="s">
        <v>1670</v>
      </c>
      <c r="G333" s="510" t="s">
        <v>412</v>
      </c>
      <c r="H333" s="510" t="s">
        <v>1671</v>
      </c>
      <c r="J333" s="510" t="s">
        <v>394</v>
      </c>
    </row>
    <row r="334" customFormat="false" ht="11.25" hidden="false" customHeight="false" outlineLevel="0" collapsed="false">
      <c r="A334" s="510" t="n">
        <v>333</v>
      </c>
      <c r="B334" s="510" t="s">
        <v>388</v>
      </c>
      <c r="C334" s="510" t="s">
        <v>33</v>
      </c>
      <c r="D334" s="510" t="s">
        <v>1672</v>
      </c>
      <c r="E334" s="510" t="s">
        <v>1673</v>
      </c>
      <c r="F334" s="510" t="s">
        <v>1674</v>
      </c>
      <c r="G334" s="510" t="s">
        <v>957</v>
      </c>
      <c r="H334" s="510" t="s">
        <v>1675</v>
      </c>
      <c r="J334" s="510" t="s">
        <v>394</v>
      </c>
    </row>
    <row r="335" customFormat="false" ht="11.25" hidden="false" customHeight="false" outlineLevel="0" collapsed="false">
      <c r="A335" s="510" t="n">
        <v>334</v>
      </c>
      <c r="B335" s="510" t="s">
        <v>388</v>
      </c>
      <c r="C335" s="510" t="s">
        <v>33</v>
      </c>
      <c r="D335" s="510" t="s">
        <v>1676</v>
      </c>
      <c r="E335" s="510" t="s">
        <v>1677</v>
      </c>
      <c r="F335" s="510" t="s">
        <v>1678</v>
      </c>
      <c r="G335" s="510" t="s">
        <v>1049</v>
      </c>
      <c r="J335" s="510" t="s">
        <v>394</v>
      </c>
    </row>
    <row r="336" customFormat="false" ht="11.25" hidden="false" customHeight="false" outlineLevel="0" collapsed="false">
      <c r="A336" s="510" t="n">
        <v>335</v>
      </c>
      <c r="B336" s="510" t="s">
        <v>388</v>
      </c>
      <c r="C336" s="510" t="s">
        <v>33</v>
      </c>
      <c r="D336" s="510" t="s">
        <v>1679</v>
      </c>
      <c r="E336" s="510" t="s">
        <v>1680</v>
      </c>
      <c r="F336" s="510" t="s">
        <v>1681</v>
      </c>
      <c r="G336" s="510" t="s">
        <v>1682</v>
      </c>
      <c r="J336" s="510" t="s">
        <v>394</v>
      </c>
    </row>
    <row r="337" customFormat="false" ht="11.25" hidden="false" customHeight="false" outlineLevel="0" collapsed="false">
      <c r="A337" s="510" t="n">
        <v>336</v>
      </c>
      <c r="B337" s="510" t="s">
        <v>388</v>
      </c>
      <c r="C337" s="510" t="s">
        <v>33</v>
      </c>
      <c r="D337" s="510" t="s">
        <v>1683</v>
      </c>
      <c r="E337" s="510" t="s">
        <v>1684</v>
      </c>
      <c r="F337" s="510" t="s">
        <v>1685</v>
      </c>
      <c r="G337" s="510" t="s">
        <v>1049</v>
      </c>
      <c r="H337" s="510" t="s">
        <v>1686</v>
      </c>
      <c r="J337" s="510" t="s">
        <v>394</v>
      </c>
    </row>
    <row r="338" customFormat="false" ht="11.25" hidden="false" customHeight="false" outlineLevel="0" collapsed="false">
      <c r="A338" s="510" t="n">
        <v>337</v>
      </c>
      <c r="B338" s="510" t="s">
        <v>388</v>
      </c>
      <c r="C338" s="510" t="s">
        <v>33</v>
      </c>
      <c r="D338" s="510" t="s">
        <v>1687</v>
      </c>
      <c r="E338" s="510" t="s">
        <v>1688</v>
      </c>
      <c r="F338" s="510" t="s">
        <v>1689</v>
      </c>
      <c r="G338" s="510" t="s">
        <v>481</v>
      </c>
      <c r="H338" s="510" t="s">
        <v>1690</v>
      </c>
      <c r="J338" s="510" t="s">
        <v>394</v>
      </c>
    </row>
    <row r="339" customFormat="false" ht="11.25" hidden="false" customHeight="false" outlineLevel="0" collapsed="false">
      <c r="A339" s="510" t="n">
        <v>338</v>
      </c>
      <c r="B339" s="510" t="s">
        <v>388</v>
      </c>
      <c r="C339" s="510" t="s">
        <v>33</v>
      </c>
      <c r="D339" s="510" t="s">
        <v>1691</v>
      </c>
      <c r="E339" s="510" t="s">
        <v>1692</v>
      </c>
      <c r="F339" s="510" t="s">
        <v>1693</v>
      </c>
      <c r="G339" s="510" t="s">
        <v>1694</v>
      </c>
      <c r="H339" s="510" t="s">
        <v>1695</v>
      </c>
      <c r="J339" s="510" t="s">
        <v>394</v>
      </c>
    </row>
    <row r="340" customFormat="false" ht="11.25" hidden="false" customHeight="false" outlineLevel="0" collapsed="false">
      <c r="A340" s="510" t="n">
        <v>339</v>
      </c>
      <c r="B340" s="510" t="s">
        <v>388</v>
      </c>
      <c r="C340" s="510" t="s">
        <v>33</v>
      </c>
      <c r="D340" s="510" t="s">
        <v>1696</v>
      </c>
      <c r="E340" s="510" t="s">
        <v>1697</v>
      </c>
      <c r="F340" s="510" t="s">
        <v>1698</v>
      </c>
      <c r="G340" s="510" t="s">
        <v>1316</v>
      </c>
      <c r="J340" s="510" t="s">
        <v>394</v>
      </c>
    </row>
    <row r="341" customFormat="false" ht="11.25" hidden="false" customHeight="false" outlineLevel="0" collapsed="false">
      <c r="A341" s="510" t="n">
        <v>340</v>
      </c>
      <c r="B341" s="510" t="s">
        <v>388</v>
      </c>
      <c r="C341" s="510" t="s">
        <v>33</v>
      </c>
      <c r="D341" s="510" t="s">
        <v>1699</v>
      </c>
      <c r="E341" s="510" t="s">
        <v>1700</v>
      </c>
      <c r="F341" s="510" t="s">
        <v>1701</v>
      </c>
      <c r="G341" s="510" t="s">
        <v>481</v>
      </c>
      <c r="H341" s="510" t="s">
        <v>1702</v>
      </c>
      <c r="J341" s="510" t="s">
        <v>394</v>
      </c>
    </row>
    <row r="342" customFormat="false" ht="11.25" hidden="false" customHeight="false" outlineLevel="0" collapsed="false">
      <c r="A342" s="510" t="n">
        <v>341</v>
      </c>
      <c r="B342" s="510" t="s">
        <v>388</v>
      </c>
      <c r="C342" s="510" t="s">
        <v>33</v>
      </c>
      <c r="D342" s="510" t="s">
        <v>1703</v>
      </c>
      <c r="E342" s="510" t="s">
        <v>1704</v>
      </c>
      <c r="F342" s="510" t="s">
        <v>1705</v>
      </c>
      <c r="G342" s="510" t="s">
        <v>481</v>
      </c>
      <c r="H342" s="510" t="s">
        <v>1706</v>
      </c>
      <c r="J342" s="510" t="s">
        <v>394</v>
      </c>
    </row>
    <row r="343" customFormat="false" ht="11.25" hidden="false" customHeight="false" outlineLevel="0" collapsed="false">
      <c r="A343" s="510" t="n">
        <v>342</v>
      </c>
      <c r="B343" s="510" t="s">
        <v>388</v>
      </c>
      <c r="C343" s="510" t="s">
        <v>33</v>
      </c>
      <c r="D343" s="510" t="s">
        <v>1707</v>
      </c>
      <c r="E343" s="510" t="s">
        <v>1708</v>
      </c>
      <c r="F343" s="510" t="s">
        <v>1705</v>
      </c>
      <c r="G343" s="510" t="s">
        <v>426</v>
      </c>
      <c r="H343" s="510" t="s">
        <v>1709</v>
      </c>
      <c r="J343" s="510" t="s">
        <v>394</v>
      </c>
    </row>
    <row r="344" customFormat="false" ht="11.25" hidden="false" customHeight="false" outlineLevel="0" collapsed="false">
      <c r="A344" s="510" t="n">
        <v>343</v>
      </c>
      <c r="B344" s="510" t="s">
        <v>388</v>
      </c>
      <c r="C344" s="510" t="s">
        <v>33</v>
      </c>
      <c r="D344" s="510" t="s">
        <v>1710</v>
      </c>
      <c r="E344" s="510" t="s">
        <v>1711</v>
      </c>
      <c r="F344" s="510" t="s">
        <v>1712</v>
      </c>
      <c r="G344" s="510" t="s">
        <v>1648</v>
      </c>
      <c r="H344" s="510" t="s">
        <v>1301</v>
      </c>
      <c r="J344" s="510" t="s">
        <v>394</v>
      </c>
    </row>
    <row r="345" customFormat="false" ht="11.25" hidden="false" customHeight="false" outlineLevel="0" collapsed="false">
      <c r="A345" s="510" t="n">
        <v>344</v>
      </c>
      <c r="B345" s="510" t="s">
        <v>388</v>
      </c>
      <c r="C345" s="510" t="s">
        <v>33</v>
      </c>
      <c r="D345" s="510" t="s">
        <v>1713</v>
      </c>
      <c r="E345" s="510" t="s">
        <v>1714</v>
      </c>
      <c r="F345" s="510" t="s">
        <v>1715</v>
      </c>
      <c r="G345" s="510" t="s">
        <v>1032</v>
      </c>
      <c r="H345" s="510" t="s">
        <v>1716</v>
      </c>
      <c r="J345" s="510" t="s">
        <v>394</v>
      </c>
    </row>
    <row r="346" customFormat="false" ht="11.25" hidden="false" customHeight="false" outlineLevel="0" collapsed="false">
      <c r="A346" s="510" t="n">
        <v>345</v>
      </c>
      <c r="B346" s="510" t="s">
        <v>388</v>
      </c>
      <c r="C346" s="510" t="s">
        <v>33</v>
      </c>
      <c r="D346" s="510" t="s">
        <v>1717</v>
      </c>
      <c r="E346" s="510" t="s">
        <v>1718</v>
      </c>
      <c r="F346" s="510" t="s">
        <v>1719</v>
      </c>
      <c r="G346" s="510" t="s">
        <v>486</v>
      </c>
      <c r="H346" s="510" t="s">
        <v>1720</v>
      </c>
      <c r="J346" s="510" t="s">
        <v>394</v>
      </c>
    </row>
    <row r="347" customFormat="false" ht="11.25" hidden="false" customHeight="false" outlineLevel="0" collapsed="false">
      <c r="A347" s="510" t="n">
        <v>346</v>
      </c>
      <c r="B347" s="510" t="s">
        <v>388</v>
      </c>
      <c r="C347" s="510" t="s">
        <v>33</v>
      </c>
      <c r="D347" s="510" t="s">
        <v>1721</v>
      </c>
      <c r="E347" s="510" t="s">
        <v>1722</v>
      </c>
      <c r="F347" s="510" t="s">
        <v>1723</v>
      </c>
      <c r="G347" s="510" t="s">
        <v>957</v>
      </c>
      <c r="H347" s="510" t="s">
        <v>1724</v>
      </c>
      <c r="J347" s="510" t="s">
        <v>394</v>
      </c>
    </row>
    <row r="348" customFormat="false" ht="11.25" hidden="false" customHeight="false" outlineLevel="0" collapsed="false">
      <c r="A348" s="510" t="n">
        <v>347</v>
      </c>
      <c r="B348" s="510" t="s">
        <v>388</v>
      </c>
      <c r="C348" s="510" t="s">
        <v>33</v>
      </c>
      <c r="D348" s="510" t="s">
        <v>1725</v>
      </c>
      <c r="E348" s="510" t="s">
        <v>1726</v>
      </c>
      <c r="F348" s="510" t="s">
        <v>1727</v>
      </c>
      <c r="G348" s="510" t="s">
        <v>1386</v>
      </c>
      <c r="H348" s="510" t="s">
        <v>1728</v>
      </c>
      <c r="J348" s="510" t="s">
        <v>394</v>
      </c>
    </row>
    <row r="349" customFormat="false" ht="11.25" hidden="false" customHeight="false" outlineLevel="0" collapsed="false">
      <c r="A349" s="510" t="n">
        <v>348</v>
      </c>
      <c r="B349" s="510" t="s">
        <v>388</v>
      </c>
      <c r="C349" s="510" t="s">
        <v>33</v>
      </c>
      <c r="D349" s="510" t="s">
        <v>1729</v>
      </c>
      <c r="E349" s="510" t="s">
        <v>1730</v>
      </c>
      <c r="F349" s="510" t="s">
        <v>1731</v>
      </c>
      <c r="G349" s="510" t="s">
        <v>648</v>
      </c>
      <c r="H349" s="510" t="s">
        <v>1079</v>
      </c>
      <c r="J349" s="510" t="s">
        <v>394</v>
      </c>
    </row>
    <row r="350" customFormat="false" ht="11.25" hidden="false" customHeight="false" outlineLevel="0" collapsed="false">
      <c r="A350" s="510" t="n">
        <v>349</v>
      </c>
      <c r="B350" s="510" t="s">
        <v>388</v>
      </c>
      <c r="C350" s="510" t="s">
        <v>33</v>
      </c>
      <c r="D350" s="510" t="s">
        <v>1732</v>
      </c>
      <c r="E350" s="510" t="s">
        <v>1733</v>
      </c>
      <c r="F350" s="510" t="s">
        <v>1734</v>
      </c>
      <c r="G350" s="510" t="s">
        <v>1049</v>
      </c>
      <c r="H350" s="510" t="s">
        <v>1735</v>
      </c>
      <c r="J350" s="510" t="s">
        <v>394</v>
      </c>
    </row>
    <row r="351" customFormat="false" ht="11.25" hidden="false" customHeight="false" outlineLevel="0" collapsed="false">
      <c r="A351" s="510" t="n">
        <v>350</v>
      </c>
      <c r="B351" s="510" t="s">
        <v>388</v>
      </c>
      <c r="C351" s="510" t="s">
        <v>33</v>
      </c>
      <c r="D351" s="510" t="s">
        <v>1736</v>
      </c>
      <c r="E351" s="510" t="s">
        <v>1737</v>
      </c>
      <c r="F351" s="510" t="s">
        <v>1738</v>
      </c>
      <c r="G351" s="510" t="s">
        <v>919</v>
      </c>
      <c r="H351" s="510" t="s">
        <v>1485</v>
      </c>
      <c r="J351" s="510" t="s">
        <v>394</v>
      </c>
    </row>
    <row r="352" customFormat="false" ht="11.25" hidden="false" customHeight="false" outlineLevel="0" collapsed="false">
      <c r="A352" s="510" t="n">
        <v>351</v>
      </c>
      <c r="B352" s="510" t="s">
        <v>388</v>
      </c>
      <c r="C352" s="510" t="s">
        <v>33</v>
      </c>
      <c r="D352" s="510" t="s">
        <v>1739</v>
      </c>
      <c r="E352" s="510" t="s">
        <v>1740</v>
      </c>
      <c r="F352" s="510" t="s">
        <v>1741</v>
      </c>
      <c r="G352" s="510" t="s">
        <v>867</v>
      </c>
      <c r="J352" s="510" t="s">
        <v>394</v>
      </c>
    </row>
    <row r="353" customFormat="false" ht="11.25" hidden="false" customHeight="false" outlineLevel="0" collapsed="false">
      <c r="A353" s="510" t="n">
        <v>352</v>
      </c>
      <c r="B353" s="510" t="s">
        <v>388</v>
      </c>
      <c r="C353" s="510" t="s">
        <v>33</v>
      </c>
      <c r="D353" s="510" t="s">
        <v>1742</v>
      </c>
      <c r="E353" s="510" t="s">
        <v>1743</v>
      </c>
      <c r="F353" s="510" t="s">
        <v>1744</v>
      </c>
      <c r="G353" s="510" t="s">
        <v>421</v>
      </c>
      <c r="H353" s="510" t="s">
        <v>1745</v>
      </c>
      <c r="J353" s="510" t="s">
        <v>394</v>
      </c>
    </row>
    <row r="354" customFormat="false" ht="11.25" hidden="false" customHeight="false" outlineLevel="0" collapsed="false">
      <c r="A354" s="510" t="n">
        <v>353</v>
      </c>
      <c r="B354" s="510" t="s">
        <v>388</v>
      </c>
      <c r="C354" s="510" t="s">
        <v>33</v>
      </c>
      <c r="D354" s="510" t="s">
        <v>1746</v>
      </c>
      <c r="E354" s="510" t="s">
        <v>1747</v>
      </c>
      <c r="F354" s="510" t="s">
        <v>1748</v>
      </c>
      <c r="G354" s="510" t="s">
        <v>525</v>
      </c>
      <c r="H354" s="510" t="s">
        <v>1749</v>
      </c>
      <c r="J354" s="510" t="s">
        <v>394</v>
      </c>
    </row>
    <row r="355" customFormat="false" ht="11.25" hidden="false" customHeight="false" outlineLevel="0" collapsed="false">
      <c r="A355" s="510" t="n">
        <v>354</v>
      </c>
      <c r="B355" s="510" t="s">
        <v>388</v>
      </c>
      <c r="C355" s="510" t="s">
        <v>33</v>
      </c>
      <c r="D355" s="510" t="s">
        <v>1750</v>
      </c>
      <c r="E355" s="510" t="s">
        <v>1751</v>
      </c>
      <c r="F355" s="510" t="s">
        <v>1752</v>
      </c>
      <c r="G355" s="510" t="s">
        <v>1753</v>
      </c>
      <c r="H355" s="510" t="s">
        <v>1754</v>
      </c>
      <c r="J355" s="510" t="s">
        <v>394</v>
      </c>
    </row>
    <row r="356" customFormat="false" ht="11.25" hidden="false" customHeight="false" outlineLevel="0" collapsed="false">
      <c r="A356" s="510" t="n">
        <v>355</v>
      </c>
      <c r="B356" s="510" t="s">
        <v>388</v>
      </c>
      <c r="C356" s="510" t="s">
        <v>33</v>
      </c>
      <c r="D356" s="510" t="s">
        <v>1755</v>
      </c>
      <c r="E356" s="510" t="s">
        <v>1756</v>
      </c>
      <c r="F356" s="510" t="s">
        <v>1757</v>
      </c>
      <c r="G356" s="510" t="s">
        <v>657</v>
      </c>
      <c r="J356" s="510" t="s">
        <v>394</v>
      </c>
    </row>
    <row r="357" customFormat="false" ht="11.25" hidden="false" customHeight="false" outlineLevel="0" collapsed="false">
      <c r="A357" s="510" t="n">
        <v>356</v>
      </c>
      <c r="B357" s="510" t="s">
        <v>388</v>
      </c>
      <c r="C357" s="510" t="s">
        <v>33</v>
      </c>
      <c r="D357" s="510" t="s">
        <v>1758</v>
      </c>
      <c r="E357" s="510" t="s">
        <v>1759</v>
      </c>
      <c r="F357" s="510" t="s">
        <v>1760</v>
      </c>
      <c r="G357" s="510" t="s">
        <v>1536</v>
      </c>
      <c r="H357" s="510" t="s">
        <v>1761</v>
      </c>
      <c r="J357" s="510" t="s">
        <v>394</v>
      </c>
    </row>
    <row r="358" customFormat="false" ht="11.25" hidden="false" customHeight="false" outlineLevel="0" collapsed="false">
      <c r="A358" s="510" t="n">
        <v>357</v>
      </c>
      <c r="B358" s="510" t="s">
        <v>388</v>
      </c>
      <c r="C358" s="510" t="s">
        <v>33</v>
      </c>
      <c r="D358" s="510" t="s">
        <v>1762</v>
      </c>
      <c r="E358" s="510" t="s">
        <v>1763</v>
      </c>
      <c r="F358" s="510" t="s">
        <v>1764</v>
      </c>
      <c r="G358" s="510" t="s">
        <v>1049</v>
      </c>
      <c r="H358" s="510" t="s">
        <v>1765</v>
      </c>
      <c r="J358" s="510" t="s">
        <v>394</v>
      </c>
    </row>
    <row r="359" customFormat="false" ht="11.25" hidden="false" customHeight="false" outlineLevel="0" collapsed="false">
      <c r="A359" s="510" t="n">
        <v>358</v>
      </c>
      <c r="B359" s="510" t="s">
        <v>388</v>
      </c>
      <c r="C359" s="510" t="s">
        <v>33</v>
      </c>
      <c r="D359" s="510" t="s">
        <v>1766</v>
      </c>
      <c r="E359" s="510" t="s">
        <v>1767</v>
      </c>
      <c r="F359" s="510" t="s">
        <v>1768</v>
      </c>
      <c r="G359" s="510" t="s">
        <v>740</v>
      </c>
      <c r="H359" s="510" t="s">
        <v>1769</v>
      </c>
      <c r="J359" s="510" t="s">
        <v>394</v>
      </c>
    </row>
    <row r="360" customFormat="false" ht="11.25" hidden="false" customHeight="false" outlineLevel="0" collapsed="false">
      <c r="A360" s="510" t="n">
        <v>359</v>
      </c>
      <c r="B360" s="510" t="s">
        <v>388</v>
      </c>
      <c r="C360" s="510" t="s">
        <v>33</v>
      </c>
      <c r="D360" s="510" t="s">
        <v>1770</v>
      </c>
      <c r="E360" s="510" t="s">
        <v>1771</v>
      </c>
      <c r="F360" s="510" t="s">
        <v>1772</v>
      </c>
      <c r="G360" s="510" t="s">
        <v>421</v>
      </c>
      <c r="J360" s="510" t="s">
        <v>394</v>
      </c>
    </row>
    <row r="361" customFormat="false" ht="11.25" hidden="false" customHeight="false" outlineLevel="0" collapsed="false">
      <c r="A361" s="510" t="n">
        <v>360</v>
      </c>
      <c r="B361" s="510" t="s">
        <v>388</v>
      </c>
      <c r="C361" s="510" t="s">
        <v>33</v>
      </c>
      <c r="D361" s="510" t="s">
        <v>1773</v>
      </c>
      <c r="E361" s="510" t="s">
        <v>1774</v>
      </c>
      <c r="F361" s="510" t="s">
        <v>1775</v>
      </c>
      <c r="G361" s="510" t="s">
        <v>426</v>
      </c>
      <c r="J361" s="510" t="s">
        <v>394</v>
      </c>
    </row>
    <row r="362" customFormat="false" ht="11.25" hidden="false" customHeight="false" outlineLevel="0" collapsed="false">
      <c r="A362" s="510" t="n">
        <v>361</v>
      </c>
      <c r="B362" s="510" t="s">
        <v>388</v>
      </c>
      <c r="C362" s="510" t="s">
        <v>33</v>
      </c>
      <c r="D362" s="510" t="s">
        <v>1776</v>
      </c>
      <c r="E362" s="510" t="s">
        <v>1777</v>
      </c>
      <c r="F362" s="510" t="s">
        <v>1778</v>
      </c>
      <c r="G362" s="510" t="s">
        <v>584</v>
      </c>
      <c r="H362" s="510" t="s">
        <v>1779</v>
      </c>
      <c r="J362" s="510" t="s">
        <v>394</v>
      </c>
    </row>
    <row r="363" customFormat="false" ht="11.25" hidden="false" customHeight="false" outlineLevel="0" collapsed="false">
      <c r="A363" s="510" t="n">
        <v>362</v>
      </c>
      <c r="B363" s="510" t="s">
        <v>388</v>
      </c>
      <c r="C363" s="510" t="s">
        <v>33</v>
      </c>
      <c r="D363" s="510" t="s">
        <v>1780</v>
      </c>
      <c r="E363" s="510" t="s">
        <v>1781</v>
      </c>
      <c r="F363" s="510" t="s">
        <v>1782</v>
      </c>
      <c r="G363" s="510" t="s">
        <v>426</v>
      </c>
      <c r="H363" s="510" t="s">
        <v>441</v>
      </c>
      <c r="J363" s="510" t="s">
        <v>394</v>
      </c>
    </row>
    <row r="364" customFormat="false" ht="11.25" hidden="false" customHeight="false" outlineLevel="0" collapsed="false">
      <c r="A364" s="510" t="n">
        <v>363</v>
      </c>
      <c r="B364" s="510" t="s">
        <v>388</v>
      </c>
      <c r="C364" s="510" t="s">
        <v>33</v>
      </c>
      <c r="D364" s="510" t="s">
        <v>1783</v>
      </c>
      <c r="E364" s="510" t="s">
        <v>1784</v>
      </c>
      <c r="F364" s="510" t="s">
        <v>1785</v>
      </c>
      <c r="G364" s="510" t="s">
        <v>426</v>
      </c>
      <c r="H364" s="510" t="s">
        <v>1786</v>
      </c>
      <c r="J364" s="510" t="s">
        <v>394</v>
      </c>
    </row>
    <row r="365" customFormat="false" ht="11.25" hidden="false" customHeight="false" outlineLevel="0" collapsed="false">
      <c r="A365" s="510" t="n">
        <v>364</v>
      </c>
      <c r="B365" s="510" t="s">
        <v>388</v>
      </c>
      <c r="C365" s="510" t="s">
        <v>33</v>
      </c>
      <c r="D365" s="510" t="s">
        <v>1787</v>
      </c>
      <c r="E365" s="510" t="s">
        <v>1788</v>
      </c>
      <c r="F365" s="510" t="s">
        <v>1789</v>
      </c>
      <c r="G365" s="510" t="s">
        <v>867</v>
      </c>
      <c r="J365" s="510" t="s">
        <v>394</v>
      </c>
    </row>
    <row r="366" customFormat="false" ht="11.25" hidden="false" customHeight="false" outlineLevel="0" collapsed="false">
      <c r="A366" s="510" t="n">
        <v>365</v>
      </c>
      <c r="B366" s="510" t="s">
        <v>388</v>
      </c>
      <c r="C366" s="510" t="s">
        <v>33</v>
      </c>
      <c r="D366" s="510" t="s">
        <v>1790</v>
      </c>
      <c r="E366" s="510" t="s">
        <v>1791</v>
      </c>
      <c r="F366" s="510" t="s">
        <v>1792</v>
      </c>
      <c r="G366" s="510" t="s">
        <v>957</v>
      </c>
      <c r="H366" s="510" t="s">
        <v>1793</v>
      </c>
      <c r="J366" s="510" t="s">
        <v>394</v>
      </c>
    </row>
    <row r="367" customFormat="false" ht="11.25" hidden="false" customHeight="false" outlineLevel="0" collapsed="false">
      <c r="A367" s="510" t="n">
        <v>366</v>
      </c>
      <c r="B367" s="510" t="s">
        <v>388</v>
      </c>
      <c r="C367" s="510" t="s">
        <v>33</v>
      </c>
      <c r="D367" s="510" t="s">
        <v>1794</v>
      </c>
      <c r="E367" s="510" t="s">
        <v>1795</v>
      </c>
      <c r="F367" s="510" t="s">
        <v>1796</v>
      </c>
      <c r="G367" s="510" t="s">
        <v>426</v>
      </c>
      <c r="H367" s="510" t="s">
        <v>1797</v>
      </c>
      <c r="J367" s="510" t="s">
        <v>394</v>
      </c>
    </row>
    <row r="368" customFormat="false" ht="11.25" hidden="false" customHeight="false" outlineLevel="0" collapsed="false">
      <c r="A368" s="510" t="n">
        <v>367</v>
      </c>
      <c r="B368" s="510" t="s">
        <v>388</v>
      </c>
      <c r="C368" s="510" t="s">
        <v>33</v>
      </c>
      <c r="D368" s="510" t="s">
        <v>1798</v>
      </c>
      <c r="E368" s="510" t="s">
        <v>1799</v>
      </c>
      <c r="F368" s="510" t="s">
        <v>1800</v>
      </c>
      <c r="G368" s="510" t="s">
        <v>1049</v>
      </c>
      <c r="H368" s="510" t="s">
        <v>1801</v>
      </c>
      <c r="J368" s="510" t="s">
        <v>394</v>
      </c>
    </row>
    <row r="369" customFormat="false" ht="11.25" hidden="false" customHeight="false" outlineLevel="0" collapsed="false">
      <c r="A369" s="510" t="n">
        <v>368</v>
      </c>
      <c r="B369" s="510" t="s">
        <v>388</v>
      </c>
      <c r="C369" s="510" t="s">
        <v>33</v>
      </c>
      <c r="D369" s="510" t="s">
        <v>1802</v>
      </c>
      <c r="E369" s="510" t="s">
        <v>1803</v>
      </c>
      <c r="F369" s="510" t="s">
        <v>1804</v>
      </c>
      <c r="G369" s="510" t="s">
        <v>426</v>
      </c>
      <c r="H369" s="510" t="s">
        <v>1805</v>
      </c>
      <c r="J369" s="510" t="s">
        <v>394</v>
      </c>
    </row>
    <row r="370" customFormat="false" ht="11.25" hidden="false" customHeight="false" outlineLevel="0" collapsed="false">
      <c r="A370" s="510" t="n">
        <v>369</v>
      </c>
      <c r="B370" s="510" t="s">
        <v>388</v>
      </c>
      <c r="C370" s="510" t="s">
        <v>33</v>
      </c>
      <c r="D370" s="510" t="s">
        <v>1806</v>
      </c>
      <c r="E370" s="510" t="s">
        <v>1807</v>
      </c>
      <c r="F370" s="510" t="s">
        <v>1808</v>
      </c>
      <c r="G370" s="510" t="s">
        <v>421</v>
      </c>
      <c r="H370" s="510" t="s">
        <v>1809</v>
      </c>
      <c r="J370" s="510" t="s">
        <v>394</v>
      </c>
    </row>
    <row r="371" customFormat="false" ht="11.25" hidden="false" customHeight="false" outlineLevel="0" collapsed="false">
      <c r="A371" s="510" t="n">
        <v>370</v>
      </c>
      <c r="B371" s="510" t="s">
        <v>388</v>
      </c>
      <c r="C371" s="510" t="s">
        <v>33</v>
      </c>
      <c r="D371" s="510" t="s">
        <v>1810</v>
      </c>
      <c r="E371" s="510" t="s">
        <v>1811</v>
      </c>
      <c r="F371" s="510" t="s">
        <v>1812</v>
      </c>
      <c r="G371" s="510" t="s">
        <v>867</v>
      </c>
      <c r="J371" s="510" t="s">
        <v>394</v>
      </c>
    </row>
    <row r="372" customFormat="false" ht="11.25" hidden="false" customHeight="false" outlineLevel="0" collapsed="false">
      <c r="A372" s="510" t="n">
        <v>371</v>
      </c>
      <c r="B372" s="510" t="s">
        <v>388</v>
      </c>
      <c r="C372" s="510" t="s">
        <v>33</v>
      </c>
      <c r="D372" s="510" t="s">
        <v>1813</v>
      </c>
      <c r="E372" s="510" t="s">
        <v>1814</v>
      </c>
      <c r="F372" s="510" t="s">
        <v>1815</v>
      </c>
      <c r="G372" s="510" t="s">
        <v>1816</v>
      </c>
      <c r="H372" s="510" t="s">
        <v>1817</v>
      </c>
      <c r="J372" s="510" t="s">
        <v>394</v>
      </c>
    </row>
    <row r="373" customFormat="false" ht="11.25" hidden="false" customHeight="false" outlineLevel="0" collapsed="false">
      <c r="A373" s="510" t="n">
        <v>372</v>
      </c>
      <c r="B373" s="510" t="s">
        <v>388</v>
      </c>
      <c r="C373" s="510" t="s">
        <v>33</v>
      </c>
      <c r="D373" s="510" t="s">
        <v>1818</v>
      </c>
      <c r="E373" s="510" t="s">
        <v>1819</v>
      </c>
      <c r="F373" s="510" t="s">
        <v>1820</v>
      </c>
      <c r="G373" s="510" t="s">
        <v>1316</v>
      </c>
      <c r="J373" s="510" t="s">
        <v>394</v>
      </c>
    </row>
    <row r="374" customFormat="false" ht="11.25" hidden="false" customHeight="false" outlineLevel="0" collapsed="false">
      <c r="A374" s="510" t="n">
        <v>373</v>
      </c>
      <c r="B374" s="510" t="s">
        <v>388</v>
      </c>
      <c r="C374" s="510" t="s">
        <v>33</v>
      </c>
      <c r="D374" s="510" t="s">
        <v>1821</v>
      </c>
      <c r="E374" s="510" t="s">
        <v>1822</v>
      </c>
      <c r="F374" s="510" t="s">
        <v>1823</v>
      </c>
      <c r="G374" s="510" t="s">
        <v>1824</v>
      </c>
      <c r="H374" s="510" t="s">
        <v>1825</v>
      </c>
      <c r="J374" s="510" t="s">
        <v>394</v>
      </c>
    </row>
    <row r="375" customFormat="false" ht="11.25" hidden="false" customHeight="false" outlineLevel="0" collapsed="false">
      <c r="A375" s="510" t="n">
        <v>374</v>
      </c>
      <c r="B375" s="510" t="s">
        <v>388</v>
      </c>
      <c r="C375" s="510" t="s">
        <v>33</v>
      </c>
      <c r="D375" s="510" t="s">
        <v>1826</v>
      </c>
      <c r="E375" s="510" t="s">
        <v>1827</v>
      </c>
      <c r="F375" s="510" t="s">
        <v>1828</v>
      </c>
      <c r="G375" s="510" t="s">
        <v>426</v>
      </c>
      <c r="H375" s="510" t="s">
        <v>1829</v>
      </c>
      <c r="J375" s="510" t="s">
        <v>394</v>
      </c>
    </row>
    <row r="376" customFormat="false" ht="11.25" hidden="false" customHeight="false" outlineLevel="0" collapsed="false">
      <c r="A376" s="510" t="n">
        <v>375</v>
      </c>
      <c r="B376" s="510" t="s">
        <v>388</v>
      </c>
      <c r="C376" s="510" t="s">
        <v>33</v>
      </c>
      <c r="D376" s="510" t="s">
        <v>1830</v>
      </c>
      <c r="E376" s="510" t="s">
        <v>1831</v>
      </c>
      <c r="F376" s="510" t="s">
        <v>1832</v>
      </c>
      <c r="G376" s="510" t="s">
        <v>481</v>
      </c>
      <c r="H376" s="510" t="s">
        <v>1833</v>
      </c>
      <c r="J376" s="510" t="s">
        <v>394</v>
      </c>
    </row>
    <row r="377" customFormat="false" ht="11.25" hidden="false" customHeight="false" outlineLevel="0" collapsed="false">
      <c r="A377" s="510" t="n">
        <v>376</v>
      </c>
      <c r="B377" s="510" t="s">
        <v>388</v>
      </c>
      <c r="C377" s="510" t="s">
        <v>33</v>
      </c>
      <c r="D377" s="510" t="s">
        <v>1834</v>
      </c>
      <c r="E377" s="510" t="s">
        <v>1835</v>
      </c>
      <c r="F377" s="510" t="s">
        <v>1836</v>
      </c>
      <c r="G377" s="510" t="s">
        <v>543</v>
      </c>
      <c r="J377" s="510" t="s">
        <v>394</v>
      </c>
    </row>
    <row r="378" customFormat="false" ht="11.25" hidden="false" customHeight="false" outlineLevel="0" collapsed="false">
      <c r="A378" s="510" t="n">
        <v>377</v>
      </c>
      <c r="B378" s="510" t="s">
        <v>388</v>
      </c>
      <c r="C378" s="510" t="s">
        <v>33</v>
      </c>
      <c r="D378" s="510" t="s">
        <v>1837</v>
      </c>
      <c r="E378" s="510" t="s">
        <v>1838</v>
      </c>
      <c r="F378" s="510" t="s">
        <v>1839</v>
      </c>
      <c r="G378" s="510" t="s">
        <v>520</v>
      </c>
      <c r="H378" s="510" t="s">
        <v>722</v>
      </c>
      <c r="J378" s="510" t="s">
        <v>394</v>
      </c>
    </row>
    <row r="379" customFormat="false" ht="11.25" hidden="false" customHeight="false" outlineLevel="0" collapsed="false">
      <c r="A379" s="510" t="n">
        <v>378</v>
      </c>
      <c r="B379" s="510" t="s">
        <v>388</v>
      </c>
      <c r="C379" s="510" t="s">
        <v>33</v>
      </c>
      <c r="D379" s="510" t="s">
        <v>1840</v>
      </c>
      <c r="E379" s="510" t="s">
        <v>1841</v>
      </c>
      <c r="F379" s="510" t="s">
        <v>1842</v>
      </c>
      <c r="G379" s="510" t="s">
        <v>1503</v>
      </c>
      <c r="H379" s="510" t="s">
        <v>1843</v>
      </c>
      <c r="J379" s="510" t="s">
        <v>394</v>
      </c>
    </row>
    <row r="380" customFormat="false" ht="11.25" hidden="false" customHeight="false" outlineLevel="0" collapsed="false">
      <c r="A380" s="510" t="n">
        <v>379</v>
      </c>
      <c r="B380" s="510" t="s">
        <v>388</v>
      </c>
      <c r="C380" s="510" t="s">
        <v>33</v>
      </c>
      <c r="D380" s="510" t="s">
        <v>1844</v>
      </c>
      <c r="E380" s="510" t="s">
        <v>1845</v>
      </c>
      <c r="F380" s="510" t="s">
        <v>1846</v>
      </c>
      <c r="G380" s="510" t="s">
        <v>1847</v>
      </c>
      <c r="H380" s="510" t="s">
        <v>1848</v>
      </c>
      <c r="J380" s="510" t="s">
        <v>394</v>
      </c>
    </row>
    <row r="381" customFormat="false" ht="11.25" hidden="false" customHeight="false" outlineLevel="0" collapsed="false">
      <c r="A381" s="510" t="n">
        <v>380</v>
      </c>
      <c r="B381" s="510" t="s">
        <v>388</v>
      </c>
      <c r="C381" s="510" t="s">
        <v>33</v>
      </c>
      <c r="D381" s="510" t="s">
        <v>1849</v>
      </c>
      <c r="E381" s="510" t="s">
        <v>1850</v>
      </c>
      <c r="F381" s="510" t="s">
        <v>1851</v>
      </c>
      <c r="G381" s="510" t="s">
        <v>520</v>
      </c>
      <c r="H381" s="510" t="s">
        <v>722</v>
      </c>
      <c r="J381" s="510" t="s">
        <v>394</v>
      </c>
    </row>
    <row r="382" customFormat="false" ht="11.25" hidden="false" customHeight="false" outlineLevel="0" collapsed="false">
      <c r="A382" s="510" t="n">
        <v>381</v>
      </c>
      <c r="B382" s="510" t="s">
        <v>388</v>
      </c>
      <c r="C382" s="510" t="s">
        <v>33</v>
      </c>
      <c r="D382" s="510" t="s">
        <v>1852</v>
      </c>
      <c r="E382" s="510" t="s">
        <v>1853</v>
      </c>
      <c r="F382" s="510" t="s">
        <v>1854</v>
      </c>
      <c r="G382" s="510" t="s">
        <v>1855</v>
      </c>
      <c r="J382" s="510" t="s">
        <v>394</v>
      </c>
    </row>
    <row r="383" customFormat="false" ht="11.25" hidden="false" customHeight="false" outlineLevel="0" collapsed="false">
      <c r="A383" s="510" t="n">
        <v>382</v>
      </c>
      <c r="B383" s="510" t="s">
        <v>388</v>
      </c>
      <c r="C383" s="510" t="s">
        <v>33</v>
      </c>
      <c r="D383" s="510" t="s">
        <v>1856</v>
      </c>
      <c r="E383" s="510" t="s">
        <v>1857</v>
      </c>
      <c r="F383" s="510" t="s">
        <v>1858</v>
      </c>
      <c r="G383" s="510" t="s">
        <v>416</v>
      </c>
      <c r="H383" s="510" t="s">
        <v>1859</v>
      </c>
      <c r="J383" s="510" t="s">
        <v>394</v>
      </c>
    </row>
    <row r="384" customFormat="false" ht="11.25" hidden="false" customHeight="false" outlineLevel="0" collapsed="false">
      <c r="A384" s="510" t="n">
        <v>383</v>
      </c>
      <c r="B384" s="510" t="s">
        <v>388</v>
      </c>
      <c r="C384" s="510" t="s">
        <v>33</v>
      </c>
      <c r="D384" s="510" t="s">
        <v>1860</v>
      </c>
      <c r="E384" s="510" t="s">
        <v>1861</v>
      </c>
      <c r="F384" s="510" t="s">
        <v>1862</v>
      </c>
      <c r="G384" s="510" t="s">
        <v>662</v>
      </c>
      <c r="H384" s="510" t="s">
        <v>1863</v>
      </c>
      <c r="J384" s="510" t="s">
        <v>394</v>
      </c>
    </row>
    <row r="385" customFormat="false" ht="11.25" hidden="false" customHeight="false" outlineLevel="0" collapsed="false">
      <c r="A385" s="510" t="n">
        <v>384</v>
      </c>
      <c r="B385" s="510" t="s">
        <v>388</v>
      </c>
      <c r="C385" s="510" t="s">
        <v>33</v>
      </c>
      <c r="D385" s="510" t="s">
        <v>1864</v>
      </c>
      <c r="E385" s="510" t="s">
        <v>1865</v>
      </c>
      <c r="F385" s="510" t="s">
        <v>1866</v>
      </c>
      <c r="G385" s="510" t="s">
        <v>520</v>
      </c>
      <c r="H385" s="510" t="s">
        <v>722</v>
      </c>
      <c r="J385" s="510" t="s">
        <v>394</v>
      </c>
    </row>
    <row r="386" customFormat="false" ht="11.25" hidden="false" customHeight="false" outlineLevel="0" collapsed="false">
      <c r="A386" s="510" t="n">
        <v>385</v>
      </c>
      <c r="B386" s="510" t="s">
        <v>388</v>
      </c>
      <c r="C386" s="510" t="s">
        <v>33</v>
      </c>
      <c r="D386" s="510" t="s">
        <v>1867</v>
      </c>
      <c r="E386" s="510" t="s">
        <v>1868</v>
      </c>
      <c r="F386" s="510" t="s">
        <v>1869</v>
      </c>
      <c r="G386" s="510" t="s">
        <v>1870</v>
      </c>
      <c r="J386" s="510" t="s">
        <v>394</v>
      </c>
    </row>
    <row r="387" customFormat="false" ht="11.25" hidden="false" customHeight="false" outlineLevel="0" collapsed="false">
      <c r="A387" s="510" t="n">
        <v>386</v>
      </c>
      <c r="B387" s="510" t="s">
        <v>388</v>
      </c>
      <c r="C387" s="510" t="s">
        <v>33</v>
      </c>
      <c r="D387" s="510" t="s">
        <v>1871</v>
      </c>
      <c r="E387" s="510" t="s">
        <v>1872</v>
      </c>
      <c r="F387" s="510" t="s">
        <v>1873</v>
      </c>
      <c r="G387" s="510" t="s">
        <v>1874</v>
      </c>
      <c r="H387" s="510" t="s">
        <v>1875</v>
      </c>
      <c r="J387" s="510" t="s">
        <v>394</v>
      </c>
    </row>
    <row r="388" customFormat="false" ht="11.25" hidden="false" customHeight="false" outlineLevel="0" collapsed="false">
      <c r="A388" s="510" t="n">
        <v>387</v>
      </c>
      <c r="B388" s="510" t="s">
        <v>388</v>
      </c>
      <c r="C388" s="510" t="s">
        <v>33</v>
      </c>
      <c r="D388" s="510" t="s">
        <v>1876</v>
      </c>
      <c r="E388" s="510" t="s">
        <v>1877</v>
      </c>
      <c r="F388" s="510" t="s">
        <v>1878</v>
      </c>
      <c r="G388" s="510" t="s">
        <v>957</v>
      </c>
      <c r="H388" s="510" t="s">
        <v>1879</v>
      </c>
      <c r="J388" s="510" t="s">
        <v>394</v>
      </c>
    </row>
    <row r="389" customFormat="false" ht="11.25" hidden="false" customHeight="false" outlineLevel="0" collapsed="false">
      <c r="A389" s="510" t="n">
        <v>388</v>
      </c>
      <c r="B389" s="510" t="s">
        <v>388</v>
      </c>
      <c r="C389" s="510" t="s">
        <v>33</v>
      </c>
      <c r="D389" s="510" t="s">
        <v>1880</v>
      </c>
      <c r="E389" s="510" t="s">
        <v>1881</v>
      </c>
      <c r="F389" s="510" t="s">
        <v>391</v>
      </c>
      <c r="G389" s="510" t="s">
        <v>525</v>
      </c>
      <c r="H389" s="510" t="s">
        <v>1833</v>
      </c>
      <c r="J389" s="510" t="s">
        <v>394</v>
      </c>
    </row>
    <row r="390" customFormat="false" ht="11.25" hidden="false" customHeight="false" outlineLevel="0" collapsed="false">
      <c r="A390" s="510" t="n">
        <v>389</v>
      </c>
      <c r="B390" s="510" t="s">
        <v>388</v>
      </c>
      <c r="C390" s="510" t="s">
        <v>33</v>
      </c>
      <c r="D390" s="510" t="s">
        <v>1882</v>
      </c>
      <c r="E390" s="510" t="s">
        <v>1883</v>
      </c>
      <c r="F390" s="510" t="s">
        <v>1884</v>
      </c>
      <c r="G390" s="510" t="s">
        <v>525</v>
      </c>
      <c r="H390" s="510" t="s">
        <v>1885</v>
      </c>
      <c r="J390" s="510" t="s">
        <v>394</v>
      </c>
    </row>
    <row r="391" customFormat="false" ht="11.25" hidden="false" customHeight="false" outlineLevel="0" collapsed="false">
      <c r="A391" s="510" t="n">
        <v>390</v>
      </c>
      <c r="B391" s="510" t="s">
        <v>388</v>
      </c>
      <c r="C391" s="510" t="s">
        <v>33</v>
      </c>
      <c r="D391" s="510" t="s">
        <v>1886</v>
      </c>
      <c r="E391" s="510" t="s">
        <v>1887</v>
      </c>
      <c r="F391" s="510" t="s">
        <v>1888</v>
      </c>
      <c r="G391" s="510" t="s">
        <v>957</v>
      </c>
      <c r="H391" s="510" t="s">
        <v>1889</v>
      </c>
      <c r="J391" s="510" t="s">
        <v>394</v>
      </c>
    </row>
    <row r="392" customFormat="false" ht="11.25" hidden="false" customHeight="false" outlineLevel="0" collapsed="false">
      <c r="A392" s="510" t="n">
        <v>391</v>
      </c>
      <c r="B392" s="510" t="s">
        <v>388</v>
      </c>
      <c r="C392" s="510" t="s">
        <v>33</v>
      </c>
      <c r="D392" s="510" t="s">
        <v>1890</v>
      </c>
      <c r="E392" s="510" t="s">
        <v>1891</v>
      </c>
      <c r="F392" s="510" t="s">
        <v>1892</v>
      </c>
      <c r="G392" s="510" t="s">
        <v>525</v>
      </c>
      <c r="J392" s="510" t="s">
        <v>394</v>
      </c>
    </row>
    <row r="393" customFormat="false" ht="11.25" hidden="false" customHeight="false" outlineLevel="0" collapsed="false">
      <c r="A393" s="510" t="n">
        <v>392</v>
      </c>
      <c r="B393" s="510" t="s">
        <v>388</v>
      </c>
      <c r="C393" s="510" t="s">
        <v>33</v>
      </c>
      <c r="D393" s="510" t="s">
        <v>1893</v>
      </c>
      <c r="E393" s="510" t="s">
        <v>1894</v>
      </c>
      <c r="F393" s="510" t="s">
        <v>1895</v>
      </c>
      <c r="G393" s="510" t="s">
        <v>657</v>
      </c>
      <c r="H393" s="510" t="s">
        <v>1896</v>
      </c>
      <c r="J393" s="510" t="s">
        <v>394</v>
      </c>
    </row>
    <row r="394" customFormat="false" ht="11.25" hidden="false" customHeight="false" outlineLevel="0" collapsed="false">
      <c r="A394" s="510" t="n">
        <v>393</v>
      </c>
      <c r="B394" s="510" t="s">
        <v>388</v>
      </c>
      <c r="C394" s="510" t="s">
        <v>33</v>
      </c>
      <c r="D394" s="510" t="s">
        <v>1897</v>
      </c>
      <c r="E394" s="510" t="s">
        <v>1898</v>
      </c>
      <c r="F394" s="510" t="s">
        <v>1899</v>
      </c>
      <c r="G394" s="510" t="s">
        <v>1900</v>
      </c>
      <c r="J394" s="510" t="s">
        <v>394</v>
      </c>
    </row>
    <row r="395" customFormat="false" ht="11.25" hidden="false" customHeight="false" outlineLevel="0" collapsed="false">
      <c r="A395" s="510" t="n">
        <v>394</v>
      </c>
      <c r="B395" s="510" t="s">
        <v>388</v>
      </c>
      <c r="C395" s="510" t="s">
        <v>33</v>
      </c>
      <c r="D395" s="510" t="s">
        <v>1901</v>
      </c>
      <c r="E395" s="510" t="s">
        <v>1902</v>
      </c>
      <c r="F395" s="510" t="s">
        <v>1903</v>
      </c>
      <c r="G395" s="510" t="s">
        <v>568</v>
      </c>
      <c r="J395" s="510" t="s">
        <v>394</v>
      </c>
    </row>
    <row r="396" customFormat="false" ht="11.25" hidden="false" customHeight="false" outlineLevel="0" collapsed="false">
      <c r="A396" s="510" t="n">
        <v>395</v>
      </c>
      <c r="B396" s="510" t="s">
        <v>388</v>
      </c>
      <c r="C396" s="510" t="s">
        <v>33</v>
      </c>
      <c r="D396" s="510" t="s">
        <v>1904</v>
      </c>
      <c r="E396" s="510" t="s">
        <v>1905</v>
      </c>
      <c r="F396" s="510" t="s">
        <v>1906</v>
      </c>
      <c r="G396" s="510" t="s">
        <v>1460</v>
      </c>
      <c r="H396" s="510" t="s">
        <v>1907</v>
      </c>
      <c r="J396" s="510" t="s">
        <v>394</v>
      </c>
    </row>
    <row r="397" customFormat="false" ht="11.25" hidden="false" customHeight="false" outlineLevel="0" collapsed="false">
      <c r="A397" s="510" t="n">
        <v>396</v>
      </c>
      <c r="B397" s="510" t="s">
        <v>388</v>
      </c>
      <c r="C397" s="510" t="s">
        <v>33</v>
      </c>
      <c r="D397" s="510" t="s">
        <v>1908</v>
      </c>
      <c r="E397" s="510" t="s">
        <v>1909</v>
      </c>
      <c r="F397" s="510" t="s">
        <v>1910</v>
      </c>
      <c r="G397" s="510" t="s">
        <v>426</v>
      </c>
      <c r="H397" s="510" t="s">
        <v>1911</v>
      </c>
      <c r="J397" s="510" t="s">
        <v>394</v>
      </c>
    </row>
    <row r="398" customFormat="false" ht="11.25" hidden="false" customHeight="false" outlineLevel="0" collapsed="false">
      <c r="A398" s="510" t="n">
        <v>397</v>
      </c>
      <c r="B398" s="510" t="s">
        <v>388</v>
      </c>
      <c r="C398" s="510" t="s">
        <v>33</v>
      </c>
      <c r="D398" s="510" t="s">
        <v>1912</v>
      </c>
      <c r="E398" s="510" t="s">
        <v>1913</v>
      </c>
      <c r="F398" s="510" t="s">
        <v>1914</v>
      </c>
      <c r="G398" s="510" t="s">
        <v>525</v>
      </c>
      <c r="H398" s="510" t="s">
        <v>1915</v>
      </c>
      <c r="J398" s="510" t="s">
        <v>394</v>
      </c>
    </row>
    <row r="399" customFormat="false" ht="11.25" hidden="false" customHeight="false" outlineLevel="0" collapsed="false">
      <c r="A399" s="510" t="n">
        <v>398</v>
      </c>
      <c r="B399" s="510" t="s">
        <v>388</v>
      </c>
      <c r="C399" s="510" t="s">
        <v>33</v>
      </c>
      <c r="D399" s="510" t="s">
        <v>1916</v>
      </c>
      <c r="E399" s="510" t="s">
        <v>1917</v>
      </c>
      <c r="F399" s="510" t="s">
        <v>1918</v>
      </c>
      <c r="G399" s="510" t="s">
        <v>984</v>
      </c>
      <c r="J399" s="510" t="s">
        <v>394</v>
      </c>
    </row>
    <row r="400" customFormat="false" ht="11.25" hidden="false" customHeight="false" outlineLevel="0" collapsed="false">
      <c r="A400" s="510" t="n">
        <v>399</v>
      </c>
      <c r="B400" s="510" t="s">
        <v>388</v>
      </c>
      <c r="C400" s="510" t="s">
        <v>33</v>
      </c>
      <c r="D400" s="510" t="s">
        <v>1919</v>
      </c>
      <c r="E400" s="510" t="s">
        <v>1920</v>
      </c>
      <c r="F400" s="510" t="s">
        <v>1921</v>
      </c>
      <c r="G400" s="510" t="s">
        <v>403</v>
      </c>
      <c r="J400" s="510" t="s">
        <v>394</v>
      </c>
    </row>
    <row r="401" customFormat="false" ht="11.25" hidden="false" customHeight="false" outlineLevel="0" collapsed="false">
      <c r="A401" s="510" t="n">
        <v>400</v>
      </c>
      <c r="B401" s="510" t="s">
        <v>388</v>
      </c>
      <c r="C401" s="510" t="s">
        <v>33</v>
      </c>
      <c r="D401" s="510" t="s">
        <v>1922</v>
      </c>
      <c r="E401" s="510" t="s">
        <v>1923</v>
      </c>
      <c r="F401" s="510" t="s">
        <v>1924</v>
      </c>
      <c r="G401" s="510" t="s">
        <v>1925</v>
      </c>
      <c r="J401" s="510" t="s">
        <v>394</v>
      </c>
    </row>
    <row r="402" customFormat="false" ht="11.25" hidden="false" customHeight="false" outlineLevel="0" collapsed="false">
      <c r="A402" s="510" t="n">
        <v>401</v>
      </c>
      <c r="B402" s="510" t="s">
        <v>388</v>
      </c>
      <c r="C402" s="510" t="s">
        <v>33</v>
      </c>
      <c r="D402" s="510" t="s">
        <v>1926</v>
      </c>
      <c r="E402" s="510" t="s">
        <v>1927</v>
      </c>
      <c r="F402" s="510" t="s">
        <v>1928</v>
      </c>
      <c r="G402" s="510" t="s">
        <v>412</v>
      </c>
      <c r="J402" s="510" t="s">
        <v>394</v>
      </c>
    </row>
    <row r="403" customFormat="false" ht="11.25" hidden="false" customHeight="false" outlineLevel="0" collapsed="false">
      <c r="A403" s="510" t="n">
        <v>402</v>
      </c>
      <c r="B403" s="510" t="s">
        <v>388</v>
      </c>
      <c r="C403" s="510" t="s">
        <v>33</v>
      </c>
      <c r="D403" s="510" t="s">
        <v>1929</v>
      </c>
      <c r="E403" s="510" t="s">
        <v>1930</v>
      </c>
      <c r="F403" s="510" t="s">
        <v>1931</v>
      </c>
      <c r="G403" s="510" t="s">
        <v>412</v>
      </c>
      <c r="J403" s="510" t="s">
        <v>394</v>
      </c>
    </row>
    <row r="404" customFormat="false" ht="11.25" hidden="false" customHeight="false" outlineLevel="0" collapsed="false">
      <c r="A404" s="510" t="n">
        <v>403</v>
      </c>
      <c r="B404" s="510" t="s">
        <v>388</v>
      </c>
      <c r="C404" s="510" t="s">
        <v>33</v>
      </c>
      <c r="D404" s="510" t="s">
        <v>1932</v>
      </c>
      <c r="E404" s="510" t="s">
        <v>1933</v>
      </c>
      <c r="F404" s="510" t="s">
        <v>1934</v>
      </c>
      <c r="G404" s="510" t="s">
        <v>957</v>
      </c>
      <c r="H404" s="510" t="s">
        <v>1911</v>
      </c>
      <c r="J404" s="510" t="s">
        <v>394</v>
      </c>
    </row>
    <row r="405" customFormat="false" ht="11.25" hidden="false" customHeight="false" outlineLevel="0" collapsed="false">
      <c r="A405" s="510" t="n">
        <v>404</v>
      </c>
      <c r="B405" s="510" t="s">
        <v>388</v>
      </c>
      <c r="C405" s="510" t="s">
        <v>33</v>
      </c>
      <c r="D405" s="510" t="s">
        <v>1935</v>
      </c>
      <c r="E405" s="510" t="s">
        <v>1936</v>
      </c>
      <c r="F405" s="510" t="s">
        <v>1937</v>
      </c>
      <c r="G405" s="510" t="s">
        <v>1460</v>
      </c>
      <c r="H405" s="510" t="s">
        <v>1938</v>
      </c>
      <c r="J405" s="510" t="s">
        <v>394</v>
      </c>
    </row>
    <row r="406" customFormat="false" ht="11.25" hidden="false" customHeight="false" outlineLevel="0" collapsed="false">
      <c r="A406" s="510" t="n">
        <v>405</v>
      </c>
      <c r="B406" s="510" t="s">
        <v>388</v>
      </c>
      <c r="C406" s="510" t="s">
        <v>33</v>
      </c>
      <c r="D406" s="510" t="s">
        <v>1939</v>
      </c>
      <c r="E406" s="510" t="s">
        <v>1940</v>
      </c>
      <c r="F406" s="510" t="s">
        <v>1854</v>
      </c>
      <c r="G406" s="510" t="s">
        <v>1941</v>
      </c>
      <c r="J406" s="510" t="s">
        <v>394</v>
      </c>
    </row>
    <row r="407" customFormat="false" ht="11.25" hidden="false" customHeight="false" outlineLevel="0" collapsed="false">
      <c r="A407" s="510" t="n">
        <v>406</v>
      </c>
      <c r="B407" s="510" t="s">
        <v>388</v>
      </c>
      <c r="C407" s="510" t="s">
        <v>33</v>
      </c>
      <c r="D407" s="510" t="s">
        <v>1942</v>
      </c>
      <c r="E407" s="510" t="s">
        <v>1943</v>
      </c>
      <c r="F407" s="510" t="s">
        <v>1854</v>
      </c>
      <c r="G407" s="510" t="s">
        <v>1944</v>
      </c>
      <c r="J407" s="510" t="s">
        <v>394</v>
      </c>
    </row>
    <row r="408" customFormat="false" ht="11.25" hidden="false" customHeight="false" outlineLevel="0" collapsed="false">
      <c r="A408" s="510" t="n">
        <v>407</v>
      </c>
      <c r="B408" s="510" t="s">
        <v>388</v>
      </c>
      <c r="C408" s="510" t="s">
        <v>33</v>
      </c>
      <c r="D408" s="510" t="s">
        <v>1945</v>
      </c>
      <c r="E408" s="510" t="s">
        <v>1946</v>
      </c>
      <c r="F408" s="510" t="s">
        <v>476</v>
      </c>
      <c r="G408" s="510" t="s">
        <v>568</v>
      </c>
      <c r="J408" s="510" t="s">
        <v>394</v>
      </c>
    </row>
    <row r="409" customFormat="false" ht="11.25" hidden="false" customHeight="false" outlineLevel="0" collapsed="false">
      <c r="A409" s="510" t="n">
        <v>408</v>
      </c>
      <c r="B409" s="510" t="s">
        <v>388</v>
      </c>
      <c r="C409" s="510" t="s">
        <v>33</v>
      </c>
      <c r="D409" s="510" t="s">
        <v>1947</v>
      </c>
      <c r="E409" s="510" t="s">
        <v>1948</v>
      </c>
      <c r="F409" s="510" t="s">
        <v>476</v>
      </c>
      <c r="G409" s="510" t="s">
        <v>1949</v>
      </c>
      <c r="J409" s="510" t="s">
        <v>394</v>
      </c>
    </row>
    <row r="410" customFormat="false" ht="11.25" hidden="false" customHeight="false" outlineLevel="0" collapsed="false">
      <c r="A410" s="510" t="n">
        <v>409</v>
      </c>
      <c r="B410" s="510" t="s">
        <v>388</v>
      </c>
      <c r="C410" s="510" t="s">
        <v>33</v>
      </c>
      <c r="D410" s="510" t="s">
        <v>1950</v>
      </c>
      <c r="E410" s="510" t="s">
        <v>1951</v>
      </c>
      <c r="F410" s="510" t="s">
        <v>1952</v>
      </c>
      <c r="G410" s="510" t="s">
        <v>1953</v>
      </c>
      <c r="J410" s="510" t="s">
        <v>394</v>
      </c>
    </row>
    <row r="411" customFormat="false" ht="11.25" hidden="false" customHeight="false" outlineLevel="0" collapsed="false">
      <c r="A411" s="510" t="n">
        <v>410</v>
      </c>
      <c r="B411" s="510" t="s">
        <v>388</v>
      </c>
      <c r="C411" s="510" t="s">
        <v>33</v>
      </c>
      <c r="D411" s="510" t="s">
        <v>1954</v>
      </c>
      <c r="E411" s="510" t="s">
        <v>1955</v>
      </c>
      <c r="F411" s="510" t="s">
        <v>1956</v>
      </c>
      <c r="G411" s="510" t="s">
        <v>1957</v>
      </c>
      <c r="H411" s="510" t="s">
        <v>1958</v>
      </c>
      <c r="J411" s="510" t="s">
        <v>394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024" min="1" style="502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2.75" zeroHeight="false" outlineLevelRow="0" outlineLevelCol="0"/>
  <cols>
    <col collapsed="false" customWidth="false" hidden="false" outlineLevel="0" max="1024" min="1" style="501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024" min="1" style="502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024" min="1" style="502" width="9.1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A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502"/>
    </row>
    <row r="12" customFormat="false" ht="15" hidden="false" customHeight="true" outlineLevel="0" collapsed="false"/>
    <row r="13" customFormat="false" ht="15" hidden="false" customHeight="true" outlineLevel="0" collapsed="false"/>
    <row r="14" customFormat="false" ht="15" hidden="false" customHeight="true" outlineLevel="0" collapsed="false"/>
    <row r="15" customFormat="false" ht="15" hidden="false" customHeight="true" outlineLevel="0" collapsed="false"/>
    <row r="16" customFormat="false" ht="15" hidden="false" customHeight="true" outlineLevel="0" collapsed="false"/>
    <row r="17" customFormat="false" ht="15" hidden="false" customHeight="true" outlineLevel="0" collapsed="false"/>
    <row r="18" customFormat="false" ht="15" hidden="false" customHeight="true" outlineLevel="0" collapsed="false"/>
    <row r="19" customFormat="false" ht="15" hidden="false" customHeight="true" outlineLevel="0" collapsed="false"/>
    <row r="20" customFormat="false" ht="15" hidden="false" customHeight="true" outlineLevel="0" collapsed="false"/>
    <row r="21" customFormat="false" ht="15" hidden="false" customHeight="true" outlineLevel="0" collapsed="false"/>
    <row r="22" customFormat="false" ht="15" hidden="false" customHeight="true" outlineLevel="0" collapsed="false"/>
    <row r="23" customFormat="false" ht="15" hidden="false" customHeight="true" outlineLevel="0" collapsed="false"/>
    <row r="24" customFormat="false" ht="15" hidden="false" customHeight="true" outlineLevel="0" collapsed="false"/>
    <row r="25" customFormat="false" ht="15" hidden="false" customHeight="true" outlineLevel="0" collapsed="false"/>
    <row r="26" customFormat="false" ht="15" hidden="false" customHeight="true" outlineLevel="0" collapsed="false"/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15" hidden="false" customHeight="true" outlineLevel="0" collapsed="false"/>
    <row r="34" customFormat="false" ht="15" hidden="false" customHeight="true" outlineLevel="0" collapsed="false"/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  <row r="38" customFormat="false" ht="15" hidden="false" customHeight="true" outlineLevel="0" collapsed="false"/>
    <row r="39" customFormat="false" ht="15" hidden="false" customHeight="true" outlineLevel="0" collapsed="false"/>
    <row r="40" customFormat="false" ht="15" hidden="false" customHeight="true" outlineLevel="0" collapsed="false"/>
    <row r="41" customFormat="false" ht="15" hidden="false" customHeight="true" outlineLevel="0" collapsed="false"/>
    <row r="42" customFormat="false" ht="15" hidden="false" customHeight="true" outlineLevel="0" collapsed="false"/>
    <row r="43" customFormat="false" ht="15" hidden="false" customHeight="true" outlineLevel="0" collapsed="false"/>
    <row r="44" customFormat="false" ht="15" hidden="false" customHeight="true" outlineLevel="0" collapsed="false"/>
    <row r="45" customFormat="false" ht="15" hidden="false" customHeight="true" outlineLevel="0" collapsed="false"/>
    <row r="46" customFormat="false" ht="15" hidden="false" customHeight="true" outlineLevel="0" collapsed="false"/>
    <row r="47" customFormat="false" ht="15" hidden="false" customHeight="true" outlineLevel="0" collapsed="false"/>
    <row r="48" customFormat="false" ht="15" hidden="false" customHeight="true" outlineLevel="0" collapsed="false"/>
    <row r="49" customFormat="false" ht="15" hidden="false" customHeight="true" outlineLevel="0" collapsed="false"/>
    <row r="50" customFormat="false" ht="15" hidden="false" customHeight="true" outlineLevel="0" collapsed="false"/>
    <row r="51" customFormat="false" ht="15" hidden="false" customHeight="true" outlineLevel="0" collapsed="false"/>
    <row r="52" customFormat="false" ht="15" hidden="false" customHeight="true" outlineLevel="0" collapsed="false"/>
    <row r="53" customFormat="false" ht="15" hidden="false" customHeight="true" outlineLevel="0" collapsed="false"/>
    <row r="54" customFormat="false" ht="15" hidden="false" customHeight="true" outlineLevel="0" collapsed="false"/>
    <row r="55" customFormat="false" ht="15" hidden="false" customHeight="true" outlineLevel="0" collapsed="false"/>
    <row r="56" customFormat="false" ht="15" hidden="false" customHeight="true" outlineLevel="0" collapsed="false"/>
    <row r="57" customFormat="false" ht="15" hidden="false" customHeight="true" outlineLevel="0" collapsed="false"/>
    <row r="58" customFormat="false" ht="15" hidden="false" customHeight="true" outlineLevel="0" collapsed="false"/>
    <row r="59" customFormat="false" ht="15" hidden="false" customHeight="true" outlineLevel="0" collapsed="false"/>
    <row r="60" customFormat="false" ht="15" hidden="false" customHeight="true" outlineLevel="0" collapsed="false"/>
    <row r="61" customFormat="false" ht="15" hidden="false" customHeight="true" outlineLevel="0" collapsed="false"/>
    <row r="62" customFormat="false" ht="15" hidden="false" customHeight="true" outlineLevel="0" collapsed="false"/>
    <row r="63" customFormat="false" ht="15" hidden="false" customHeight="true" outlineLevel="0" collapsed="false"/>
    <row r="64" customFormat="false" ht="15" hidden="false" customHeight="true" outlineLevel="0" collapsed="false"/>
    <row r="65" customFormat="false" ht="15" hidden="false" customHeight="true" outlineLevel="0" collapsed="false"/>
    <row r="66" customFormat="false" ht="15" hidden="false" customHeight="true" outlineLevel="0" collapsed="false"/>
    <row r="67" customFormat="false" ht="15" hidden="false" customHeight="true" outlineLevel="0" collapsed="false"/>
    <row r="68" customFormat="false" ht="15" hidden="false" customHeight="true" outlineLevel="0" collapsed="false"/>
    <row r="69" customFormat="false" ht="15" hidden="false" customHeight="true" outlineLevel="0" collapsed="false"/>
    <row r="70" customFormat="false" ht="15" hidden="false" customHeight="true" outlineLevel="0" collapsed="false"/>
    <row r="71" customFormat="false" ht="15" hidden="false" customHeight="true" outlineLevel="0" collapsed="false"/>
    <row r="72" customFormat="false" ht="15" hidden="false" customHeight="true" outlineLevel="0" collapsed="false"/>
    <row r="73" customFormat="false" ht="15" hidden="false" customHeight="true" outlineLevel="0" collapsed="false"/>
    <row r="74" customFormat="false" ht="15" hidden="false" customHeight="true" outlineLevel="0" collapsed="false"/>
    <row r="75" customFormat="false" ht="15" hidden="false" customHeight="true" outlineLevel="0" collapsed="false"/>
    <row r="76" customFormat="false" ht="15" hidden="false" customHeight="true" outlineLevel="0" collapsed="false"/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0" customFormat="false" ht="15" hidden="false" customHeight="true" outlineLevel="0" collapsed="false"/>
    <row r="111" customFormat="false" ht="15" hidden="false" customHeight="true" outlineLevel="0" collapsed="false"/>
    <row r="112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5" customFormat="false" ht="15" hidden="false" customHeight="true" outlineLevel="0" collapsed="false"/>
    <row r="116" customFormat="false" ht="15" hidden="false" customHeight="true" outlineLevel="0" collapsed="false"/>
    <row r="117" customFormat="false" ht="15" hidden="false" customHeight="true" outlineLevel="0" collapsed="false"/>
    <row r="118" customFormat="false" ht="15" hidden="false" customHeight="true" outlineLevel="0" collapsed="false"/>
    <row r="119" customFormat="false" ht="15" hidden="false" customHeight="true" outlineLevel="0" collapsed="false"/>
    <row r="120" customFormat="false" ht="15" hidden="false" customHeight="true" outlineLevel="0" collapsed="false"/>
    <row r="121" customFormat="false" ht="15" hidden="false" customHeight="true" outlineLevel="0" collapsed="false"/>
    <row r="122" customFormat="false" ht="15" hidden="false" customHeight="true" outlineLevel="0" collapsed="false"/>
    <row r="123" customFormat="false" ht="15" hidden="false" customHeight="true" outlineLevel="0" collapsed="false"/>
    <row r="124" customFormat="false" ht="15" hidden="false" customHeight="true" outlineLevel="0" collapsed="false"/>
    <row r="125" customFormat="false" ht="15" hidden="false" customHeight="true" outlineLevel="0" collapsed="false"/>
    <row r="126" customFormat="false" ht="15" hidden="false" customHeight="true" outlineLevel="0" collapsed="false"/>
    <row r="127" customFormat="false" ht="15" hidden="false" customHeight="true" outlineLevel="0" collapsed="false"/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  <row r="177" customFormat="false" ht="15" hidden="false" customHeight="true" outlineLevel="0" collapsed="false"/>
    <row r="178" customFormat="false" ht="15" hidden="false" customHeight="true" outlineLevel="0" collapsed="false"/>
    <row r="179" customFormat="false" ht="15" hidden="false" customHeight="true" outlineLevel="0" collapsed="false"/>
    <row r="180" customFormat="false" ht="15" hidden="false" customHeight="true" outlineLevel="0" collapsed="false"/>
    <row r="181" customFormat="false" ht="15" hidden="false" customHeight="true" outlineLevel="0" collapsed="false"/>
    <row r="182" customFormat="false" ht="15" hidden="false" customHeight="true" outlineLevel="0" collapsed="false"/>
    <row r="183" customFormat="false" ht="15" hidden="false" customHeight="true" outlineLevel="0" collapsed="false"/>
    <row r="184" customFormat="false" ht="15" hidden="false" customHeight="true" outlineLevel="0" collapsed="false"/>
    <row r="185" customFormat="false" ht="15" hidden="false" customHeight="true" outlineLevel="0" collapsed="false"/>
    <row r="186" customFormat="false" ht="15" hidden="false" customHeight="true" outlineLevel="0" collapsed="false"/>
    <row r="187" customFormat="false" ht="15" hidden="false" customHeight="true" outlineLevel="0" collapsed="false"/>
    <row r="188" customFormat="false" ht="15" hidden="false" customHeight="true" outlineLevel="0" collapsed="false"/>
    <row r="189" customFormat="false" ht="15" hidden="false" customHeight="true" outlineLevel="0" collapsed="false"/>
    <row r="190" customFormat="false" ht="15" hidden="false" customHeight="true" outlineLevel="0" collapsed="false"/>
    <row r="191" customFormat="false" ht="15" hidden="false" customHeight="true" outlineLevel="0" collapsed="false"/>
    <row r="192" customFormat="false" ht="15" hidden="false" customHeight="true" outlineLevel="0" collapsed="false"/>
    <row r="193" customFormat="false" ht="15" hidden="false" customHeight="true" outlineLevel="0" collapsed="false"/>
    <row r="194" customFormat="false" ht="15" hidden="false" customHeight="true" outlineLevel="0" collapsed="false"/>
    <row r="195" customFormat="false" ht="15" hidden="false" customHeight="true" outlineLevel="0" collapsed="false"/>
    <row r="196" customFormat="false" ht="15" hidden="false" customHeight="true" outlineLevel="0" collapsed="false"/>
    <row r="197" customFormat="false" ht="15" hidden="false" customHeight="true" outlineLevel="0" collapsed="false"/>
    <row r="198" customFormat="false" ht="15" hidden="false" customHeight="true" outlineLevel="0" collapsed="false"/>
    <row r="199" customFormat="false" ht="15" hidden="false" customHeight="true" outlineLevel="0" collapsed="false"/>
    <row r="200" customFormat="false" ht="15" hidden="false" customHeight="true" outlineLevel="0" collapsed="false"/>
    <row r="201" customFormat="false" ht="15" hidden="false" customHeight="true" outlineLevel="0" collapsed="false"/>
    <row r="202" customFormat="false" ht="15" hidden="false" customHeight="true" outlineLevel="0" collapsed="false"/>
    <row r="203" customFormat="false" ht="15" hidden="false" customHeight="true" outlineLevel="0" collapsed="false"/>
    <row r="204" customFormat="false" ht="15" hidden="false" customHeight="true" outlineLevel="0" collapsed="false"/>
    <row r="205" customFormat="false" ht="15" hidden="false" customHeight="true" outlineLevel="0" collapsed="false"/>
    <row r="206" customFormat="false" ht="15" hidden="false" customHeight="true" outlineLevel="0" collapsed="false"/>
    <row r="207" customFormat="false" ht="15" hidden="false" customHeight="true" outlineLevel="0" collapsed="false"/>
    <row r="208" customFormat="false" ht="15" hidden="false" customHeight="true" outlineLevel="0" collapsed="false"/>
    <row r="209" customFormat="false" ht="15" hidden="false" customHeight="true" outlineLevel="0" collapsed="false"/>
    <row r="210" customFormat="false" ht="15" hidden="false" customHeight="true" outlineLevel="0" collapsed="false"/>
    <row r="211" customFormat="false" ht="15" hidden="false" customHeight="true" outlineLevel="0" collapsed="false"/>
    <row r="212" customFormat="false" ht="15" hidden="false" customHeight="true" outlineLevel="0" collapsed="false"/>
    <row r="213" customFormat="false" ht="15" hidden="false" customHeight="true" outlineLevel="0" collapsed="false"/>
    <row r="214" customFormat="false" ht="15" hidden="false" customHeight="true" outlineLevel="0" collapsed="false"/>
    <row r="215" customFormat="false" ht="15" hidden="false" customHeight="true" outlineLevel="0" collapsed="false"/>
    <row r="216" customFormat="false" ht="15" hidden="false" customHeight="true" outlineLevel="0" collapsed="false"/>
    <row r="217" customFormat="false" ht="15" hidden="false" customHeight="true" outlineLevel="0" collapsed="false"/>
    <row r="218" customFormat="false" ht="15" hidden="false" customHeight="true" outlineLevel="0" collapsed="false"/>
    <row r="219" customFormat="false" ht="15" hidden="false" customHeight="true" outlineLevel="0" collapsed="false"/>
    <row r="220" customFormat="false" ht="15" hidden="false" customHeight="true" outlineLevel="0" collapsed="false"/>
    <row r="221" customFormat="false" ht="15" hidden="false" customHeight="true" outlineLevel="0" collapsed="false"/>
    <row r="222" customFormat="false" ht="15" hidden="false" customHeight="true" outlineLevel="0" collapsed="false"/>
    <row r="223" customFormat="false" ht="15" hidden="false" customHeight="true" outlineLevel="0" collapsed="false"/>
    <row r="224" customFormat="false" ht="15" hidden="false" customHeight="true" outlineLevel="0" collapsed="false"/>
    <row r="225" customFormat="false" ht="15" hidden="false" customHeight="true" outlineLevel="0" collapsed="false"/>
    <row r="226" customFormat="false" ht="15" hidden="false" customHeight="true" outlineLevel="0" collapsed="false"/>
    <row r="227" customFormat="false" ht="15" hidden="false" customHeight="true" outlineLevel="0" collapsed="false"/>
    <row r="228" customFormat="false" ht="15" hidden="false" customHeight="true" outlineLevel="0" collapsed="false"/>
    <row r="229" customFormat="false" ht="15" hidden="false" customHeight="true" outlineLevel="0" collapsed="false"/>
    <row r="230" customFormat="false" ht="15" hidden="false" customHeight="true" outlineLevel="0" collapsed="false"/>
    <row r="231" customFormat="false" ht="15" hidden="false" customHeight="true" outlineLevel="0" collapsed="false"/>
    <row r="232" customFormat="false" ht="15" hidden="false" customHeight="true" outlineLevel="0" collapsed="false"/>
    <row r="233" customFormat="false" ht="15" hidden="false" customHeight="true" outlineLevel="0" collapsed="false"/>
    <row r="234" customFormat="false" ht="15" hidden="false" customHeight="true" outlineLevel="0" collapsed="false"/>
    <row r="235" customFormat="false" ht="15" hidden="false" customHeight="true" outlineLevel="0" collapsed="false"/>
    <row r="236" customFormat="false" ht="15" hidden="false" customHeight="true" outlineLevel="0" collapsed="false"/>
    <row r="237" customFormat="false" ht="15" hidden="false" customHeight="true" outlineLevel="0" collapsed="false"/>
    <row r="238" customFormat="false" ht="15" hidden="false" customHeight="true" outlineLevel="0" collapsed="false"/>
    <row r="239" customFormat="false" ht="15" hidden="false" customHeight="true" outlineLevel="0" collapsed="false"/>
    <row r="240" customFormat="false" ht="15" hidden="false" customHeight="true" outlineLevel="0" collapsed="false"/>
    <row r="241" customFormat="false" ht="15" hidden="false" customHeight="true" outlineLevel="0" collapsed="false"/>
    <row r="242" customFormat="false" ht="15" hidden="false" customHeight="true" outlineLevel="0" collapsed="false"/>
    <row r="243" customFormat="false" ht="15" hidden="false" customHeight="true" outlineLevel="0" collapsed="false"/>
    <row r="244" customFormat="false" ht="15" hidden="false" customHeight="true" outlineLevel="0" collapsed="false"/>
    <row r="245" customFormat="false" ht="15" hidden="false" customHeight="true" outlineLevel="0" collapsed="false"/>
    <row r="246" customFormat="false" ht="15" hidden="false" customHeight="true" outlineLevel="0" collapsed="false"/>
    <row r="247" customFormat="false" ht="15" hidden="false" customHeight="true" outlineLevel="0" collapsed="false"/>
    <row r="248" customFormat="false" ht="15" hidden="false" customHeight="true" outlineLevel="0" collapsed="false"/>
    <row r="249" customFormat="false" ht="15" hidden="false" customHeight="true" outlineLevel="0" collapsed="false"/>
    <row r="250" customFormat="false" ht="15" hidden="false" customHeight="true" outlineLevel="0" collapsed="false"/>
    <row r="251" customFormat="false" ht="15" hidden="false" customHeight="true" outlineLevel="0" collapsed="false"/>
    <row r="252" customFormat="false" ht="15" hidden="false" customHeight="true" outlineLevel="0" collapsed="false"/>
    <row r="253" customFormat="false" ht="15" hidden="false" customHeight="true" outlineLevel="0" collapsed="false"/>
    <row r="254" customFormat="false" ht="15" hidden="false" customHeight="true" outlineLevel="0" collapsed="false"/>
    <row r="255" customFormat="false" ht="15" hidden="false" customHeight="true" outlineLevel="0" collapsed="false"/>
    <row r="256" customFormat="false" ht="15" hidden="false" customHeight="true" outlineLevel="0" collapsed="false"/>
    <row r="257" customFormat="false" ht="15" hidden="false" customHeight="true" outlineLevel="0" collapsed="false"/>
    <row r="258" customFormat="false" ht="15" hidden="false" customHeight="true" outlineLevel="0" collapsed="false"/>
    <row r="259" customFormat="false" ht="15" hidden="false" customHeight="true" outlineLevel="0" collapsed="false"/>
    <row r="260" customFormat="false" ht="15" hidden="false" customHeight="true" outlineLevel="0" collapsed="false"/>
    <row r="261" customFormat="false" ht="15" hidden="false" customHeight="true" outlineLevel="0" collapsed="false"/>
    <row r="262" customFormat="false" ht="15" hidden="false" customHeight="true" outlineLevel="0" collapsed="false"/>
    <row r="263" customFormat="false" ht="15" hidden="false" customHeight="true" outlineLevel="0" collapsed="false"/>
    <row r="264" customFormat="false" ht="15" hidden="false" customHeight="true" outlineLevel="0" collapsed="false"/>
    <row r="265" customFormat="false" ht="15" hidden="false" customHeight="true" outlineLevel="0" collapsed="false"/>
    <row r="266" customFormat="false" ht="15" hidden="false" customHeight="true" outlineLevel="0" collapsed="false"/>
    <row r="267" customFormat="false" ht="15" hidden="false" customHeight="true" outlineLevel="0" collapsed="false"/>
    <row r="268" customFormat="false" ht="15" hidden="false" customHeight="true" outlineLevel="0" collapsed="false"/>
    <row r="269" customFormat="false" ht="15" hidden="false" customHeight="true" outlineLevel="0" collapsed="false"/>
    <row r="270" customFormat="false" ht="15" hidden="false" customHeight="true" outlineLevel="0" collapsed="false"/>
    <row r="271" customFormat="false" ht="15" hidden="false" customHeight="true" outlineLevel="0" collapsed="false"/>
    <row r="272" customFormat="false" ht="15" hidden="false" customHeight="true" outlineLevel="0" collapsed="false"/>
    <row r="273" customFormat="false" ht="15" hidden="false" customHeight="true" outlineLevel="0" collapsed="false"/>
    <row r="274" customFormat="false" ht="15" hidden="false" customHeight="true" outlineLevel="0" collapsed="false"/>
    <row r="275" customFormat="false" ht="15" hidden="false" customHeight="true" outlineLevel="0" collapsed="false"/>
    <row r="276" customFormat="false" ht="15" hidden="false" customHeight="true" outlineLevel="0" collapsed="false"/>
    <row r="277" customFormat="false" ht="15" hidden="false" customHeight="true" outlineLevel="0" collapsed="false"/>
    <row r="278" customFormat="false" ht="15" hidden="false" customHeight="true" outlineLevel="0" collapsed="false"/>
    <row r="279" customFormat="false" ht="15" hidden="false" customHeight="true" outlineLevel="0" collapsed="false"/>
    <row r="280" customFormat="false" ht="15" hidden="false" customHeight="true" outlineLevel="0" collapsed="false"/>
    <row r="281" customFormat="false" ht="15" hidden="false" customHeight="true" outlineLevel="0" collapsed="false"/>
    <row r="282" customFormat="false" ht="15" hidden="false" customHeight="true" outlineLevel="0" collapsed="false"/>
    <row r="283" customFormat="false" ht="15" hidden="false" customHeight="true" outlineLevel="0" collapsed="false"/>
    <row r="284" customFormat="false" ht="15" hidden="false" customHeight="true" outlineLevel="0" collapsed="false"/>
    <row r="285" customFormat="false" ht="15" hidden="false" customHeight="true" outlineLevel="0" collapsed="false"/>
    <row r="286" customFormat="false" ht="15" hidden="false" customHeight="true" outlineLevel="0" collapsed="false"/>
    <row r="287" customFormat="false" ht="15" hidden="false" customHeight="true" outlineLevel="0" collapsed="false"/>
    <row r="288" customFormat="false" ht="15" hidden="false" customHeight="true" outlineLevel="0" collapsed="false"/>
    <row r="289" customFormat="false" ht="15" hidden="false" customHeight="true" outlineLevel="0" collapsed="false"/>
    <row r="290" customFormat="false" ht="15" hidden="false" customHeight="true" outlineLevel="0" collapsed="false"/>
    <row r="291" customFormat="false" ht="15" hidden="false" customHeight="true" outlineLevel="0" collapsed="false"/>
    <row r="292" customFormat="false" ht="15" hidden="false" customHeight="true" outlineLevel="0" collapsed="false"/>
    <row r="293" customFormat="false" ht="15" hidden="false" customHeight="true" outlineLevel="0" collapsed="false"/>
    <row r="294" customFormat="false" ht="15" hidden="false" customHeight="true" outlineLevel="0" collapsed="false"/>
    <row r="295" customFormat="false" ht="15" hidden="false" customHeight="true" outlineLevel="0" collapsed="false"/>
    <row r="296" customFormat="false" ht="15" hidden="false" customHeight="true" outlineLevel="0" collapsed="false"/>
    <row r="297" customFormat="false" ht="15" hidden="false" customHeight="true" outlineLevel="0" collapsed="false"/>
    <row r="298" customFormat="false" ht="15" hidden="false" customHeight="true" outlineLevel="0" collapsed="false"/>
    <row r="299" customFormat="false" ht="15" hidden="false" customHeight="true" outlineLevel="0" collapsed="false"/>
    <row r="300" customFormat="false" ht="15" hidden="false" customHeight="true" outlineLevel="0" collapsed="false"/>
    <row r="301" customFormat="false" ht="15" hidden="false" customHeight="true" outlineLevel="0" collapsed="false"/>
    <row r="302" customFormat="false" ht="15" hidden="false" customHeight="true" outlineLevel="0" collapsed="false"/>
    <row r="303" customFormat="false" ht="15" hidden="false" customHeight="true" outlineLevel="0" collapsed="false"/>
    <row r="304" customFormat="false" ht="15" hidden="false" customHeight="true" outlineLevel="0" collapsed="false"/>
    <row r="305" customFormat="false" ht="15" hidden="false" customHeight="true" outlineLevel="0" collapsed="false"/>
    <row r="306" customFormat="false" ht="15" hidden="false" customHeight="true" outlineLevel="0" collapsed="false"/>
    <row r="307" customFormat="false" ht="15" hidden="false" customHeight="true" outlineLevel="0" collapsed="false"/>
    <row r="308" customFormat="false" ht="15" hidden="false" customHeight="true" outlineLevel="0" collapsed="false"/>
    <row r="309" customFormat="false" ht="15" hidden="false" customHeight="true" outlineLevel="0" collapsed="false"/>
    <row r="310" customFormat="false" ht="15" hidden="false" customHeight="true" outlineLevel="0" collapsed="false"/>
    <row r="311" customFormat="false" ht="15" hidden="false" customHeight="true" outlineLevel="0" collapsed="false"/>
    <row r="312" customFormat="false" ht="15" hidden="false" customHeight="true" outlineLevel="0" collapsed="false"/>
    <row r="313" customFormat="false" ht="15" hidden="false" customHeight="true" outlineLevel="0" collapsed="false"/>
    <row r="314" customFormat="false" ht="15" hidden="false" customHeight="true" outlineLevel="0" collapsed="false"/>
    <row r="315" customFormat="false" ht="15" hidden="false" customHeight="true" outlineLevel="0" collapsed="false"/>
    <row r="316" customFormat="false" ht="15" hidden="false" customHeight="true" outlineLevel="0" collapsed="false"/>
    <row r="317" customFormat="false" ht="15" hidden="false" customHeight="true" outlineLevel="0" collapsed="false"/>
    <row r="318" customFormat="false" ht="15" hidden="false" customHeight="true" outlineLevel="0" collapsed="false"/>
    <row r="319" customFormat="false" ht="15" hidden="false" customHeight="true" outlineLevel="0" collapsed="false"/>
    <row r="320" customFormat="false" ht="15" hidden="false" customHeight="true" outlineLevel="0" collapsed="false"/>
    <row r="321" customFormat="false" ht="15" hidden="false" customHeight="true" outlineLevel="0" collapsed="false"/>
    <row r="322" customFormat="false" ht="15" hidden="false" customHeight="true" outlineLevel="0" collapsed="false"/>
    <row r="323" customFormat="false" ht="15" hidden="false" customHeight="true" outlineLevel="0" collapsed="false"/>
    <row r="324" customFormat="false" ht="15" hidden="false" customHeight="true" outlineLevel="0" collapsed="false"/>
    <row r="325" customFormat="false" ht="15" hidden="false" customHeight="true" outlineLevel="0" collapsed="false"/>
    <row r="326" customFormat="false" ht="15" hidden="false" customHeight="true" outlineLevel="0" collapsed="false"/>
    <row r="327" customFormat="false" ht="15" hidden="false" customHeight="true" outlineLevel="0" collapsed="false"/>
    <row r="328" customFormat="false" ht="15" hidden="false" customHeight="true" outlineLevel="0" collapsed="false"/>
    <row r="329" customFormat="false" ht="15" hidden="false" customHeight="true" outlineLevel="0" collapsed="false"/>
    <row r="330" customFormat="false" ht="15" hidden="false" customHeight="true" outlineLevel="0" collapsed="false"/>
    <row r="331" customFormat="false" ht="15" hidden="false" customHeight="true" outlineLevel="0" collapsed="false"/>
    <row r="332" customFormat="false" ht="15" hidden="false" customHeight="true" outlineLevel="0" collapsed="false"/>
    <row r="333" customFormat="false" ht="15" hidden="false" customHeight="true" outlineLevel="0" collapsed="false"/>
    <row r="334" customFormat="false" ht="15" hidden="false" customHeight="true" outlineLevel="0" collapsed="false"/>
    <row r="335" customFormat="false" ht="15" hidden="false" customHeight="true" outlineLevel="0" collapsed="false"/>
    <row r="336" customFormat="false" ht="15" hidden="false" customHeight="true" outlineLevel="0" collapsed="false"/>
    <row r="337" customFormat="false" ht="15" hidden="false" customHeight="true" outlineLevel="0" collapsed="false"/>
    <row r="338" customFormat="false" ht="15" hidden="false" customHeight="true" outlineLevel="0" collapsed="false"/>
    <row r="339" customFormat="false" ht="15" hidden="false" customHeight="true" outlineLevel="0" collapsed="false"/>
    <row r="340" customFormat="false" ht="15" hidden="false" customHeight="true" outlineLevel="0" collapsed="false"/>
    <row r="341" customFormat="false" ht="15" hidden="false" customHeight="true" outlineLevel="0" collapsed="false"/>
    <row r="342" customFormat="false" ht="15" hidden="false" customHeight="true" outlineLevel="0" collapsed="false"/>
    <row r="343" customFormat="false" ht="15" hidden="false" customHeight="true" outlineLevel="0" collapsed="false"/>
    <row r="344" customFormat="false" ht="15" hidden="false" customHeight="true" outlineLevel="0" collapsed="false"/>
    <row r="345" customFormat="false" ht="15" hidden="false" customHeight="true" outlineLevel="0" collapsed="false"/>
    <row r="346" customFormat="false" ht="15" hidden="false" customHeight="true" outlineLevel="0" collapsed="false"/>
    <row r="347" customFormat="false" ht="15" hidden="false" customHeight="true" outlineLevel="0" collapsed="false"/>
    <row r="348" customFormat="false" ht="15" hidden="false" customHeight="true" outlineLevel="0" collapsed="false"/>
    <row r="349" customFormat="false" ht="15" hidden="false" customHeight="true" outlineLevel="0" collapsed="false"/>
    <row r="350" customFormat="false" ht="15" hidden="false" customHeight="true" outlineLevel="0" collapsed="false"/>
    <row r="351" customFormat="false" ht="15" hidden="false" customHeight="true" outlineLevel="0" collapsed="false"/>
    <row r="352" customFormat="false" ht="15" hidden="false" customHeight="true" outlineLevel="0" collapsed="false"/>
    <row r="353" customFormat="false" ht="15" hidden="false" customHeight="true" outlineLevel="0" collapsed="false"/>
    <row r="354" customFormat="false" ht="15" hidden="false" customHeight="true" outlineLevel="0" collapsed="false"/>
    <row r="355" customFormat="false" ht="15" hidden="false" customHeight="true" outlineLevel="0" collapsed="false"/>
    <row r="356" customFormat="false" ht="15" hidden="false" customHeight="true" outlineLevel="0" collapsed="false"/>
    <row r="357" customFormat="false" ht="15" hidden="false" customHeight="true" outlineLevel="0" collapsed="false"/>
    <row r="358" customFormat="false" ht="15" hidden="false" customHeight="true" outlineLevel="0" collapsed="false"/>
    <row r="359" customFormat="false" ht="15" hidden="false" customHeight="true" outlineLevel="0" collapsed="false"/>
    <row r="360" customFormat="false" ht="15" hidden="false" customHeight="true" outlineLevel="0" collapsed="false"/>
    <row r="361" customFormat="false" ht="15" hidden="false" customHeight="true" outlineLevel="0" collapsed="false"/>
    <row r="362" customFormat="false" ht="15" hidden="false" customHeight="true" outlineLevel="0" collapsed="false"/>
    <row r="363" customFormat="false" ht="15" hidden="false" customHeight="true" outlineLevel="0" collapsed="false"/>
    <row r="364" customFormat="false" ht="15" hidden="false" customHeight="true" outlineLevel="0" collapsed="false"/>
    <row r="365" customFormat="false" ht="15" hidden="false" customHeight="true" outlineLevel="0" collapsed="false"/>
    <row r="366" customFormat="false" ht="15" hidden="false" customHeight="true" outlineLevel="0" collapsed="false"/>
    <row r="367" customFormat="false" ht="15" hidden="false" customHeight="true" outlineLevel="0" collapsed="false"/>
    <row r="368" customFormat="false" ht="15" hidden="false" customHeight="true" outlineLevel="0" collapsed="false"/>
    <row r="369" customFormat="false" ht="15" hidden="false" customHeight="true" outlineLevel="0" collapsed="false"/>
    <row r="370" customFormat="false" ht="15" hidden="false" customHeight="true" outlineLevel="0" collapsed="false"/>
    <row r="371" customFormat="false" ht="15" hidden="false" customHeight="true" outlineLevel="0" collapsed="false"/>
    <row r="372" customFormat="false" ht="15" hidden="false" customHeight="true" outlineLevel="0" collapsed="false"/>
    <row r="373" customFormat="false" ht="15" hidden="false" customHeight="true" outlineLevel="0" collapsed="false"/>
    <row r="374" customFormat="false" ht="15" hidden="false" customHeight="true" outlineLevel="0" collapsed="false"/>
    <row r="375" customFormat="false" ht="15" hidden="false" customHeight="true" outlineLevel="0" collapsed="false"/>
    <row r="376" customFormat="false" ht="15" hidden="false" customHeight="true" outlineLevel="0" collapsed="false"/>
    <row r="377" customFormat="false" ht="15" hidden="false" customHeight="true" outlineLevel="0" collapsed="false"/>
    <row r="378" customFormat="false" ht="15" hidden="false" customHeight="true" outlineLevel="0" collapsed="false"/>
    <row r="379" customFormat="false" ht="15" hidden="false" customHeight="true" outlineLevel="0" collapsed="false"/>
    <row r="380" customFormat="false" ht="15" hidden="false" customHeight="true" outlineLevel="0" collapsed="false"/>
    <row r="381" customFormat="false" ht="15" hidden="false" customHeight="true" outlineLevel="0" collapsed="false"/>
    <row r="382" customFormat="false" ht="15" hidden="false" customHeight="true" outlineLevel="0" collapsed="false"/>
    <row r="383" customFormat="false" ht="15" hidden="false" customHeight="true" outlineLevel="0" collapsed="false"/>
    <row r="384" customFormat="false" ht="15" hidden="false" customHeight="true" outlineLevel="0" collapsed="false"/>
    <row r="385" customFormat="false" ht="15" hidden="false" customHeight="true" outlineLevel="0" collapsed="false"/>
    <row r="386" customFormat="false" ht="15" hidden="false" customHeight="true" outlineLevel="0" collapsed="false"/>
    <row r="387" customFormat="false" ht="15" hidden="false" customHeight="true" outlineLevel="0" collapsed="false"/>
    <row r="388" customFormat="false" ht="15" hidden="false" customHeight="true" outlineLevel="0" collapsed="false"/>
    <row r="389" customFormat="false" ht="15" hidden="false" customHeight="true" outlineLevel="0" collapsed="false"/>
    <row r="390" customFormat="false" ht="15" hidden="false" customHeight="true" outlineLevel="0" collapsed="false"/>
    <row r="391" customFormat="false" ht="15" hidden="false" customHeight="true" outlineLevel="0" collapsed="false"/>
    <row r="392" customFormat="false" ht="15" hidden="false" customHeight="true" outlineLevel="0" collapsed="false"/>
    <row r="393" customFormat="false" ht="15" hidden="false" customHeight="true" outlineLevel="0" collapsed="false"/>
    <row r="394" customFormat="false" ht="15" hidden="false" customHeight="true" outlineLevel="0" collapsed="false"/>
    <row r="395" customFormat="false" ht="15" hidden="false" customHeight="true" outlineLevel="0" collapsed="false"/>
    <row r="396" customFormat="false" ht="15" hidden="false" customHeight="true" outlineLevel="0" collapsed="false"/>
    <row r="397" customFormat="false" ht="15" hidden="false" customHeight="true" outlineLevel="0" collapsed="false"/>
    <row r="398" customFormat="false" ht="15" hidden="false" customHeight="true" outlineLevel="0" collapsed="false"/>
    <row r="399" customFormat="false" ht="15" hidden="false" customHeight="true" outlineLevel="0" collapsed="false"/>
    <row r="400" customFormat="false" ht="15" hidden="false" customHeight="true" outlineLevel="0" collapsed="false"/>
    <row r="401" customFormat="false" ht="15" hidden="false" customHeight="true" outlineLevel="0" collapsed="false"/>
    <row r="402" customFormat="false" ht="15" hidden="false" customHeight="true" outlineLevel="0" collapsed="false"/>
    <row r="403" customFormat="false" ht="15" hidden="false" customHeight="true" outlineLevel="0" collapsed="false"/>
    <row r="404" customFormat="false" ht="15" hidden="false" customHeight="true" outlineLevel="0" collapsed="false"/>
    <row r="405" customFormat="false" ht="15" hidden="false" customHeight="true" outlineLevel="0" collapsed="false"/>
    <row r="406" customFormat="false" ht="15" hidden="false" customHeight="true" outlineLevel="0" collapsed="false"/>
    <row r="407" customFormat="false" ht="15" hidden="false" customHeight="true" outlineLevel="0" collapsed="false"/>
    <row r="408" customFormat="false" ht="15" hidden="false" customHeight="true" outlineLevel="0" collapsed="false"/>
    <row r="409" customFormat="false" ht="15" hidden="false" customHeight="true" outlineLevel="0" collapsed="false"/>
    <row r="410" customFormat="false" ht="15" hidden="false" customHeight="true" outlineLevel="0" collapsed="false"/>
    <row r="411" customFormat="false" ht="15" hidden="false" customHeight="true" outlineLevel="0" collapsed="false"/>
    <row r="412" customFormat="false" ht="15" hidden="false" customHeight="true" outlineLevel="0" collapsed="false"/>
    <row r="413" customFormat="false" ht="15" hidden="false" customHeight="true" outlineLevel="0" collapsed="false"/>
    <row r="414" customFormat="false" ht="15" hidden="false" customHeight="true" outlineLevel="0" collapsed="false"/>
    <row r="415" customFormat="false" ht="15" hidden="false" customHeight="true" outlineLevel="0" collapsed="false"/>
    <row r="416" customFormat="false" ht="15" hidden="false" customHeight="true" outlineLevel="0" collapsed="false"/>
    <row r="417" customFormat="false" ht="15" hidden="false" customHeight="true" outlineLevel="0" collapsed="false"/>
    <row r="418" customFormat="false" ht="15" hidden="false" customHeight="true" outlineLevel="0" collapsed="false"/>
    <row r="419" customFormat="false" ht="15" hidden="false" customHeight="true" outlineLevel="0" collapsed="false"/>
    <row r="420" customFormat="false" ht="15" hidden="false" customHeight="true" outlineLevel="0" collapsed="false"/>
    <row r="421" customFormat="false" ht="15" hidden="false" customHeight="true" outlineLevel="0" collapsed="false"/>
    <row r="422" customFormat="false" ht="15" hidden="false" customHeight="true" outlineLevel="0" collapsed="false"/>
    <row r="423" customFormat="false" ht="15" hidden="false" customHeight="true" outlineLevel="0" collapsed="false"/>
    <row r="424" customFormat="false" ht="15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23"/>
  <sheetViews>
    <sheetView showFormulas="false" showGridLines="false" showRowColHeaders="true" showZeros="true" rightToLeft="false" tabSelected="false" showOutlineSymbols="true" defaultGridColor="true" view="normal" topLeftCell="C3" colorId="64" zoomScale="100" zoomScaleNormal="100" zoomScalePageLayoutView="100" workbookViewId="0">
      <selection pane="topLeft" activeCell="K17" activeCellId="0" sqref="K17"/>
    </sheetView>
  </sheetViews>
  <sheetFormatPr defaultColWidth="9.1328125" defaultRowHeight="14.25" zeroHeight="false" outlineLevelRow="0" outlineLevelCol="0"/>
  <cols>
    <col collapsed="false" customWidth="false" hidden="true" outlineLevel="0" max="1" min="1" style="134" width="9.13"/>
    <col collapsed="false" customWidth="false" hidden="true" outlineLevel="0" max="2" min="2" style="135" width="9.13"/>
    <col collapsed="false" customWidth="true" hidden="false" outlineLevel="0" max="3" min="3" style="136" width="3.71"/>
    <col collapsed="false" customWidth="true" hidden="false" outlineLevel="0" max="4" min="4" style="135" width="6.28"/>
    <col collapsed="false" customWidth="true" hidden="false" outlineLevel="0" max="5" min="5" style="135" width="46.43"/>
    <col collapsed="false" customWidth="true" hidden="false" outlineLevel="0" max="6" min="6" style="135" width="3.71"/>
    <col collapsed="false" customWidth="true" hidden="false" outlineLevel="0" max="7" min="7" style="135" width="5.71"/>
    <col collapsed="false" customWidth="true" hidden="false" outlineLevel="0" max="8" min="8" style="135" width="41.43"/>
    <col collapsed="false" customWidth="true" hidden="false" outlineLevel="0" max="9" min="9" style="135" width="3.71"/>
    <col collapsed="false" customWidth="true" hidden="false" outlineLevel="0" max="10" min="10" style="135" width="5.71"/>
    <col collapsed="false" customWidth="true" hidden="false" outlineLevel="0" max="11" min="11" style="135" width="32.58"/>
    <col collapsed="false" customWidth="true" hidden="false" outlineLevel="0" max="12" min="12" style="135" width="14.86"/>
    <col collapsed="false" customWidth="true" hidden="true" outlineLevel="0" max="13" min="13" style="137" width="3.71"/>
    <col collapsed="false" customWidth="false" hidden="true" outlineLevel="0" max="16" min="14" style="137" width="9.13"/>
    <col collapsed="false" customWidth="true" hidden="true" outlineLevel="0" max="17" min="17" style="138" width="25.71"/>
    <col collapsed="false" customWidth="true" hidden="true" outlineLevel="0" max="18" min="18" style="137" width="14.43"/>
    <col collapsed="false" customWidth="false" hidden="false" outlineLevel="0" max="22" min="19" style="139" width="9.13"/>
    <col collapsed="false" customWidth="false" hidden="false" outlineLevel="0" max="1024" min="23" style="135" width="9.13"/>
  </cols>
  <sheetData>
    <row r="1" s="140" customFormat="true" ht="16.5" hidden="true" customHeight="true" outlineLevel="0" collapsed="false">
      <c r="C1" s="141"/>
      <c r="H1" s="141"/>
      <c r="I1" s="141"/>
      <c r="J1" s="141"/>
      <c r="K1" s="141" t="s">
        <v>85</v>
      </c>
      <c r="L1" s="142" t="s">
        <v>86</v>
      </c>
      <c r="M1" s="143" t="s">
        <v>87</v>
      </c>
      <c r="N1" s="143"/>
      <c r="O1" s="143"/>
      <c r="P1" s="143"/>
      <c r="Q1" s="144"/>
      <c r="R1" s="143"/>
      <c r="S1" s="143"/>
      <c r="T1" s="143"/>
      <c r="U1" s="143"/>
      <c r="V1" s="143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  <c r="IP1" s="142"/>
      <c r="IQ1" s="142"/>
      <c r="IR1" s="142"/>
      <c r="IS1" s="142"/>
      <c r="IT1" s="142"/>
      <c r="IU1" s="142"/>
      <c r="IV1" s="142"/>
    </row>
    <row r="2" s="148" customFormat="true" ht="16.5" hidden="true" customHeight="true" outlineLevel="0" collapsed="false">
      <c r="A2" s="145"/>
      <c r="B2" s="145"/>
      <c r="C2" s="146"/>
      <c r="D2" s="145"/>
      <c r="E2" s="145"/>
      <c r="F2" s="145"/>
      <c r="G2" s="145"/>
      <c r="H2" s="145"/>
      <c r="I2" s="145"/>
      <c r="J2" s="145"/>
      <c r="K2" s="145"/>
      <c r="L2" s="145"/>
      <c r="M2" s="143"/>
      <c r="N2" s="143"/>
      <c r="O2" s="143"/>
      <c r="P2" s="143"/>
      <c r="Q2" s="144"/>
      <c r="R2" s="143"/>
      <c r="S2" s="147"/>
      <c r="T2" s="147"/>
      <c r="U2" s="147"/>
      <c r="V2" s="147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</row>
    <row r="3" s="152" customFormat="true" ht="3" hidden="false" customHeight="true" outlineLevel="0" collapsed="false">
      <c r="A3" s="134"/>
      <c r="B3" s="135"/>
      <c r="C3" s="149"/>
      <c r="D3" s="150"/>
      <c r="E3" s="150"/>
      <c r="F3" s="150"/>
      <c r="G3" s="150"/>
      <c r="H3" s="150"/>
      <c r="I3" s="150"/>
      <c r="J3" s="150"/>
      <c r="K3" s="150"/>
      <c r="L3" s="151"/>
      <c r="M3" s="137"/>
      <c r="N3" s="137"/>
      <c r="O3" s="137"/>
      <c r="P3" s="137"/>
      <c r="Q3" s="138"/>
      <c r="R3" s="137"/>
      <c r="S3" s="139"/>
      <c r="T3" s="139"/>
      <c r="U3" s="139"/>
      <c r="V3" s="139"/>
    </row>
    <row r="4" s="152" customFormat="true" ht="22.5" hidden="false" customHeight="true" outlineLevel="0" collapsed="false">
      <c r="A4" s="134"/>
      <c r="B4" s="135"/>
      <c r="C4" s="149"/>
      <c r="D4" s="153" t="s">
        <v>88</v>
      </c>
      <c r="E4" s="153"/>
      <c r="F4" s="153"/>
      <c r="G4" s="153"/>
      <c r="H4" s="153"/>
      <c r="I4" s="154"/>
      <c r="M4" s="137"/>
      <c r="N4" s="137"/>
      <c r="O4" s="137"/>
      <c r="P4" s="137"/>
      <c r="Q4" s="138"/>
      <c r="R4" s="137"/>
      <c r="S4" s="139"/>
      <c r="T4" s="139"/>
      <c r="U4" s="139"/>
      <c r="V4" s="139"/>
    </row>
    <row r="5" s="152" customFormat="true" ht="3" hidden="true" customHeight="true" outlineLevel="0" collapsed="false">
      <c r="A5" s="134"/>
      <c r="B5" s="135"/>
      <c r="C5" s="149"/>
      <c r="D5" s="150"/>
      <c r="E5" s="150"/>
      <c r="F5" s="150"/>
      <c r="G5" s="150"/>
      <c r="H5" s="155"/>
      <c r="I5" s="155"/>
      <c r="J5" s="155"/>
      <c r="K5" s="155"/>
      <c r="L5" s="156"/>
      <c r="M5" s="137"/>
      <c r="N5" s="137"/>
      <c r="O5" s="137"/>
      <c r="P5" s="137"/>
      <c r="Q5" s="138"/>
      <c r="R5" s="137"/>
      <c r="S5" s="139"/>
      <c r="T5" s="139"/>
      <c r="U5" s="139"/>
      <c r="V5" s="139"/>
    </row>
    <row r="6" s="152" customFormat="true" ht="20.1" hidden="true" customHeight="true" outlineLevel="0" collapsed="false">
      <c r="A6" s="157"/>
      <c r="B6" s="157"/>
      <c r="C6" s="149"/>
      <c r="D6" s="158"/>
      <c r="E6" s="158"/>
      <c r="F6" s="159" t="s">
        <v>89</v>
      </c>
      <c r="G6" s="159"/>
      <c r="H6" s="155"/>
      <c r="I6" s="155"/>
      <c r="J6" s="160"/>
      <c r="K6" s="161"/>
      <c r="L6" s="161"/>
      <c r="M6" s="137"/>
      <c r="N6" s="137"/>
      <c r="O6" s="137"/>
      <c r="P6" s="137"/>
      <c r="Q6" s="138"/>
      <c r="R6" s="137"/>
      <c r="S6" s="139"/>
      <c r="T6" s="139"/>
      <c r="U6" s="139"/>
      <c r="V6" s="139"/>
    </row>
    <row r="7" customFormat="false" ht="3" hidden="false" customHeight="true" outlineLevel="0" collapsed="false"/>
    <row r="8" s="152" customFormat="true" ht="14.25" hidden="false" customHeight="true" outlineLevel="0" collapsed="false">
      <c r="A8" s="134"/>
      <c r="B8" s="135"/>
      <c r="C8" s="149"/>
      <c r="D8" s="162" t="s">
        <v>90</v>
      </c>
      <c r="E8" s="162"/>
      <c r="F8" s="162" t="s">
        <v>91</v>
      </c>
      <c r="G8" s="162"/>
      <c r="H8" s="162"/>
      <c r="I8" s="163" t="s">
        <v>92</v>
      </c>
      <c r="J8" s="163"/>
      <c r="K8" s="163"/>
      <c r="L8" s="163"/>
      <c r="M8" s="137"/>
      <c r="N8" s="137"/>
      <c r="O8" s="137"/>
      <c r="P8" s="137"/>
      <c r="Q8" s="138"/>
      <c r="R8" s="137"/>
      <c r="S8" s="139"/>
      <c r="T8" s="139"/>
      <c r="U8" s="139"/>
      <c r="V8" s="139"/>
    </row>
    <row r="9" s="152" customFormat="true" ht="20.25" hidden="false" customHeight="true" outlineLevel="0" collapsed="false">
      <c r="A9" s="134"/>
      <c r="B9" s="135"/>
      <c r="C9" s="149"/>
      <c r="D9" s="164" t="s">
        <v>93</v>
      </c>
      <c r="E9" s="164" t="s">
        <v>94</v>
      </c>
      <c r="F9" s="164" t="s">
        <v>93</v>
      </c>
      <c r="G9" s="164"/>
      <c r="H9" s="165" t="s">
        <v>94</v>
      </c>
      <c r="I9" s="164" t="s">
        <v>93</v>
      </c>
      <c r="J9" s="164"/>
      <c r="K9" s="165" t="s">
        <v>94</v>
      </c>
      <c r="L9" s="165" t="s">
        <v>86</v>
      </c>
      <c r="M9" s="137"/>
      <c r="N9" s="137"/>
      <c r="O9" s="137"/>
      <c r="P9" s="137"/>
      <c r="Q9" s="138"/>
      <c r="R9" s="137"/>
      <c r="S9" s="139"/>
      <c r="T9" s="139"/>
      <c r="U9" s="139"/>
      <c r="V9" s="139"/>
    </row>
    <row r="10" customFormat="false" ht="12" hidden="false" customHeight="true" outlineLevel="0" collapsed="false">
      <c r="C10" s="166"/>
      <c r="D10" s="167" t="s">
        <v>95</v>
      </c>
      <c r="E10" s="167" t="s">
        <v>96</v>
      </c>
      <c r="F10" s="167" t="s">
        <v>97</v>
      </c>
      <c r="G10" s="167"/>
      <c r="H10" s="167" t="s">
        <v>98</v>
      </c>
      <c r="I10" s="167" t="s">
        <v>99</v>
      </c>
      <c r="J10" s="167"/>
      <c r="K10" s="167" t="s">
        <v>100</v>
      </c>
      <c r="L10" s="167" t="s">
        <v>101</v>
      </c>
      <c r="M10" s="168"/>
      <c r="N10" s="168"/>
      <c r="O10" s="168"/>
      <c r="P10" s="168"/>
      <c r="Q10" s="169"/>
      <c r="R10" s="168"/>
      <c r="S10" s="170"/>
      <c r="T10" s="170"/>
      <c r="U10" s="170"/>
      <c r="V10" s="170"/>
    </row>
    <row r="11" s="152" customFormat="true" ht="14.25" hidden="true" customHeight="false" outlineLevel="0" collapsed="false">
      <c r="A11" s="135"/>
      <c r="B11" s="135"/>
      <c r="C11" s="149"/>
      <c r="D11" s="171" t="n">
        <v>0</v>
      </c>
      <c r="E11" s="172"/>
      <c r="F11" s="173"/>
      <c r="G11" s="173"/>
      <c r="H11" s="174"/>
      <c r="I11" s="175"/>
      <c r="J11" s="173"/>
      <c r="K11" s="174"/>
      <c r="L11" s="176"/>
      <c r="M11" s="177" t="s">
        <v>102</v>
      </c>
      <c r="N11" s="137"/>
      <c r="O11" s="137"/>
      <c r="P11" s="137" t="s">
        <v>103</v>
      </c>
      <c r="Q11" s="138" t="s">
        <v>104</v>
      </c>
      <c r="R11" s="137" t="s">
        <v>105</v>
      </c>
      <c r="S11" s="139"/>
      <c r="T11" s="139"/>
      <c r="U11" s="139"/>
      <c r="V11" s="139"/>
    </row>
    <row r="12" s="190" customFormat="true" ht="0.95" hidden="false" customHeight="true" outlineLevel="0" collapsed="false">
      <c r="A12" s="178"/>
      <c r="B12" s="134" t="s">
        <v>106</v>
      </c>
      <c r="C12" s="179"/>
      <c r="D12" s="162" t="n">
        <v>1</v>
      </c>
      <c r="E12" s="180" t="s">
        <v>107</v>
      </c>
      <c r="F12" s="181"/>
      <c r="G12" s="162" t="n">
        <v>0</v>
      </c>
      <c r="H12" s="182"/>
      <c r="I12" s="183"/>
      <c r="J12" s="184" t="s">
        <v>108</v>
      </c>
      <c r="K12" s="185"/>
      <c r="L12" s="186"/>
      <c r="M12" s="137" t="e">
        <f aca="false">mergeValue()</f>
        <v>#VALUE!</v>
      </c>
      <c r="N12" s="140"/>
      <c r="O12" s="140"/>
      <c r="P12" s="137" t="e">
        <f aca="false">IF(ISERROR(MATCH(Q12,#NAME?,0)),"n","y")</f>
        <v>#N/A</v>
      </c>
      <c r="Q12" s="140" t="s">
        <v>107</v>
      </c>
      <c r="R12" s="137" t="str">
        <f aca="false">K12&amp;"("&amp;L12&amp;")"</f>
        <v>()</v>
      </c>
      <c r="S12" s="134"/>
      <c r="T12" s="134"/>
      <c r="U12" s="187"/>
      <c r="V12" s="134"/>
      <c r="W12" s="134"/>
      <c r="X12" s="134"/>
      <c r="Y12" s="188"/>
      <c r="Z12" s="188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</row>
    <row r="13" s="190" customFormat="true" ht="0.95" hidden="false" customHeight="true" outlineLevel="0" collapsed="false">
      <c r="A13" s="178"/>
      <c r="B13" s="134" t="s">
        <v>106</v>
      </c>
      <c r="C13" s="179"/>
      <c r="D13" s="162"/>
      <c r="E13" s="180"/>
      <c r="F13" s="191"/>
      <c r="G13" s="162" t="n">
        <v>1</v>
      </c>
      <c r="H13" s="192" t="s">
        <v>109</v>
      </c>
      <c r="I13" s="183"/>
      <c r="J13" s="184" t="s">
        <v>108</v>
      </c>
      <c r="K13" s="185"/>
      <c r="L13" s="186"/>
      <c r="M13" s="137" t="e">
        <f aca="false">mergeValue()</f>
        <v>#VALUE!</v>
      </c>
      <c r="N13" s="140"/>
      <c r="O13" s="140"/>
      <c r="P13" s="140"/>
      <c r="Q13" s="140"/>
      <c r="R13" s="137" t="str">
        <f aca="false">K13&amp;"("&amp;L13&amp;")"</f>
        <v>()</v>
      </c>
      <c r="S13" s="134"/>
      <c r="T13" s="134"/>
      <c r="U13" s="187"/>
      <c r="V13" s="134"/>
      <c r="W13" s="134"/>
      <c r="X13" s="134"/>
      <c r="Y13" s="188"/>
      <c r="Z13" s="188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8"/>
      <c r="BW13" s="188"/>
      <c r="BX13" s="188"/>
      <c r="BY13" s="188"/>
      <c r="BZ13" s="188"/>
      <c r="CA13" s="188"/>
      <c r="CB13" s="188"/>
      <c r="CC13" s="188"/>
      <c r="CD13" s="188"/>
      <c r="CE13" s="188"/>
    </row>
    <row r="14" s="190" customFormat="true" ht="15" hidden="false" customHeight="true" outlineLevel="0" collapsed="false">
      <c r="A14" s="178"/>
      <c r="B14" s="134" t="s">
        <v>106</v>
      </c>
      <c r="C14" s="179"/>
      <c r="D14" s="162"/>
      <c r="E14" s="180"/>
      <c r="F14" s="191"/>
      <c r="G14" s="162"/>
      <c r="H14" s="192"/>
      <c r="I14" s="193"/>
      <c r="J14" s="162" t="n">
        <v>1</v>
      </c>
      <c r="K14" s="192" t="s">
        <v>110</v>
      </c>
      <c r="L14" s="194" t="s">
        <v>111</v>
      </c>
      <c r="M14" s="137" t="e">
        <f aca="false">mergeValue()</f>
        <v>#VALUE!</v>
      </c>
      <c r="N14" s="140"/>
      <c r="O14" s="140"/>
      <c r="P14" s="140"/>
      <c r="Q14" s="140"/>
      <c r="R14" s="137" t="str">
        <f aca="false">K14&amp;" ("&amp;L14&amp;")"</f>
        <v>Ейское городское (03616101)</v>
      </c>
      <c r="S14" s="134"/>
      <c r="T14" s="134"/>
      <c r="U14" s="187"/>
      <c r="V14" s="134"/>
      <c r="W14" s="134"/>
      <c r="X14" s="134"/>
      <c r="Y14" s="188"/>
      <c r="Z14" s="188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8"/>
      <c r="BW14" s="188"/>
      <c r="BX14" s="188"/>
      <c r="BY14" s="188"/>
      <c r="BZ14" s="188"/>
      <c r="CA14" s="188"/>
      <c r="CB14" s="188"/>
      <c r="CC14" s="188"/>
      <c r="CD14" s="188"/>
      <c r="CE14" s="188"/>
    </row>
    <row r="15" s="190" customFormat="true" ht="15" hidden="false" customHeight="true" outlineLevel="0" collapsed="false">
      <c r="A15" s="178"/>
      <c r="B15" s="134" t="s">
        <v>106</v>
      </c>
      <c r="C15" s="179"/>
      <c r="D15" s="162"/>
      <c r="E15" s="180"/>
      <c r="F15" s="191"/>
      <c r="G15" s="162"/>
      <c r="H15" s="192"/>
      <c r="I15" s="193"/>
      <c r="J15" s="162" t="n">
        <v>2</v>
      </c>
      <c r="K15" s="192" t="s">
        <v>112</v>
      </c>
      <c r="L15" s="194" t="s">
        <v>113</v>
      </c>
      <c r="M15" s="137" t="e">
        <f aca="false">mergeValue()</f>
        <v>#VALUE!</v>
      </c>
      <c r="N15" s="140"/>
      <c r="O15" s="140"/>
      <c r="P15" s="140"/>
      <c r="Q15" s="140"/>
      <c r="R15" s="137" t="str">
        <f aca="false">K15&amp;" ("&amp;L15&amp;")"</f>
        <v>Красноармейское (03616416)</v>
      </c>
      <c r="S15" s="134"/>
      <c r="T15" s="134"/>
      <c r="U15" s="187"/>
      <c r="V15" s="134"/>
      <c r="W15" s="134"/>
      <c r="X15" s="134"/>
      <c r="Y15" s="188"/>
      <c r="Z15" s="188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</row>
    <row r="16" s="190" customFormat="true" ht="15" hidden="false" customHeight="true" outlineLevel="0" collapsed="false">
      <c r="A16" s="178"/>
      <c r="B16" s="134" t="s">
        <v>106</v>
      </c>
      <c r="C16" s="179"/>
      <c r="D16" s="162"/>
      <c r="E16" s="180"/>
      <c r="F16" s="191"/>
      <c r="G16" s="162"/>
      <c r="H16" s="192"/>
      <c r="I16" s="193"/>
      <c r="J16" s="162" t="n">
        <v>3</v>
      </c>
      <c r="K16" s="192" t="s">
        <v>114</v>
      </c>
      <c r="L16" s="194" t="s">
        <v>115</v>
      </c>
      <c r="M16" s="137" t="e">
        <f aca="false">mergeValue()</f>
        <v>#VALUE!</v>
      </c>
      <c r="N16" s="140"/>
      <c r="O16" s="140"/>
      <c r="P16" s="140"/>
      <c r="Q16" s="140"/>
      <c r="R16" s="137" t="str">
        <f aca="false">K16&amp;" ("&amp;L16&amp;")"</f>
        <v>Кухаривское (03616419)</v>
      </c>
      <c r="S16" s="134"/>
      <c r="T16" s="134"/>
      <c r="U16" s="187"/>
      <c r="V16" s="134"/>
      <c r="W16" s="134"/>
      <c r="X16" s="134"/>
      <c r="Y16" s="188"/>
      <c r="Z16" s="188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</row>
    <row r="17" s="190" customFormat="true" ht="15" hidden="false" customHeight="true" outlineLevel="0" collapsed="false">
      <c r="A17" s="178"/>
      <c r="B17" s="134" t="s">
        <v>106</v>
      </c>
      <c r="C17" s="179"/>
      <c r="D17" s="162"/>
      <c r="E17" s="180"/>
      <c r="F17" s="191"/>
      <c r="G17" s="162"/>
      <c r="H17" s="192"/>
      <c r="I17" s="193"/>
      <c r="J17" s="162" t="n">
        <v>4</v>
      </c>
      <c r="K17" s="192" t="s">
        <v>116</v>
      </c>
      <c r="L17" s="194" t="s">
        <v>117</v>
      </c>
      <c r="M17" s="137" t="e">
        <f aca="false">mergeValue()</f>
        <v>#VALUE!</v>
      </c>
      <c r="N17" s="140"/>
      <c r="O17" s="140"/>
      <c r="P17" s="140"/>
      <c r="Q17" s="140"/>
      <c r="R17" s="137" t="str">
        <f aca="false">K17&amp;" ("&amp;L17&amp;")"</f>
        <v>Александровское (03616402)</v>
      </c>
      <c r="S17" s="134"/>
      <c r="T17" s="134"/>
      <c r="U17" s="187"/>
      <c r="V17" s="134"/>
      <c r="W17" s="134"/>
      <c r="X17" s="134"/>
      <c r="Y17" s="188"/>
      <c r="Z17" s="188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</row>
    <row r="18" s="152" customFormat="true" ht="0.95" hidden="false" customHeight="true" outlineLevel="0" collapsed="false">
      <c r="A18" s="135"/>
      <c r="B18" s="135" t="s">
        <v>118</v>
      </c>
      <c r="C18" s="149"/>
      <c r="D18" s="183"/>
      <c r="E18" s="195"/>
      <c r="F18" s="196"/>
      <c r="G18" s="196"/>
      <c r="H18" s="196"/>
      <c r="I18" s="196"/>
      <c r="J18" s="196"/>
      <c r="K18" s="196"/>
      <c r="L18" s="197"/>
      <c r="M18" s="177"/>
      <c r="N18" s="137"/>
      <c r="O18" s="137"/>
      <c r="P18" s="137"/>
      <c r="Q18" s="138" t="s">
        <v>119</v>
      </c>
      <c r="R18" s="137"/>
      <c r="S18" s="139"/>
      <c r="T18" s="139"/>
      <c r="U18" s="139"/>
      <c r="V18" s="139"/>
    </row>
    <row r="19" s="152" customFormat="true" ht="21" hidden="false" customHeight="true" outlineLevel="0" collapsed="false">
      <c r="A19" s="134"/>
      <c r="B19" s="135"/>
      <c r="C19" s="136"/>
      <c r="D19" s="198"/>
      <c r="E19" s="198"/>
      <c r="F19" s="198"/>
      <c r="G19" s="198"/>
      <c r="H19" s="198"/>
      <c r="I19" s="198"/>
      <c r="J19" s="198"/>
      <c r="K19" s="198"/>
      <c r="L19" s="198"/>
      <c r="M19" s="137"/>
      <c r="N19" s="137"/>
      <c r="O19" s="137"/>
      <c r="P19" s="137"/>
      <c r="Q19" s="138"/>
      <c r="R19" s="137"/>
      <c r="S19" s="139"/>
      <c r="T19" s="139"/>
      <c r="U19" s="139"/>
      <c r="V19" s="139"/>
    </row>
    <row r="20" s="152" customFormat="true" ht="14.25" hidden="false" customHeight="false" outlineLevel="0" collapsed="false">
      <c r="A20" s="134"/>
      <c r="B20" s="135"/>
      <c r="C20" s="136"/>
      <c r="D20" s="135"/>
      <c r="E20" s="135"/>
      <c r="F20" s="135"/>
      <c r="G20" s="135"/>
      <c r="H20" s="135"/>
      <c r="I20" s="135"/>
      <c r="J20" s="135"/>
      <c r="K20" s="135"/>
      <c r="L20" s="135"/>
      <c r="M20" s="137"/>
      <c r="N20" s="137"/>
      <c r="O20" s="137"/>
      <c r="P20" s="137"/>
      <c r="Q20" s="138"/>
      <c r="R20" s="137"/>
      <c r="S20" s="139"/>
      <c r="T20" s="139"/>
      <c r="U20" s="139"/>
      <c r="V20" s="139"/>
    </row>
    <row r="21" s="152" customFormat="true" ht="0.75" hidden="false" customHeight="true" outlineLevel="0" collapsed="false">
      <c r="A21" s="134"/>
      <c r="B21" s="135"/>
      <c r="C21" s="136"/>
      <c r="D21" s="135"/>
      <c r="E21" s="135"/>
      <c r="F21" s="135"/>
      <c r="G21" s="135"/>
      <c r="H21" s="135"/>
      <c r="I21" s="135"/>
      <c r="J21" s="135"/>
      <c r="K21" s="135"/>
      <c r="L21" s="135"/>
      <c r="M21" s="137"/>
      <c r="N21" s="137"/>
      <c r="O21" s="137"/>
      <c r="P21" s="137"/>
      <c r="Q21" s="138"/>
      <c r="R21" s="137"/>
      <c r="S21" s="139"/>
      <c r="T21" s="139"/>
      <c r="U21" s="139"/>
      <c r="V21" s="139"/>
    </row>
    <row r="22" s="200" customFormat="true" ht="10.5" hidden="false" customHeight="false" outlineLevel="0" collapsed="false">
      <c r="A22" s="199"/>
      <c r="C22" s="201"/>
      <c r="D22" s="202"/>
      <c r="E22" s="202"/>
      <c r="M22" s="137"/>
      <c r="N22" s="137"/>
      <c r="O22" s="137"/>
      <c r="P22" s="137"/>
      <c r="Q22" s="138"/>
      <c r="R22" s="137"/>
      <c r="S22" s="139"/>
      <c r="T22" s="139"/>
      <c r="U22" s="139"/>
      <c r="V22" s="139"/>
    </row>
    <row r="23" s="200" customFormat="true" ht="10.5" hidden="false" customHeight="false" outlineLevel="0" collapsed="false">
      <c r="A23" s="199"/>
      <c r="C23" s="201"/>
      <c r="D23" s="202"/>
      <c r="E23" s="202"/>
      <c r="M23" s="137"/>
      <c r="N23" s="137"/>
      <c r="O23" s="137"/>
      <c r="P23" s="137"/>
      <c r="Q23" s="138"/>
      <c r="R23" s="137"/>
      <c r="S23" s="139"/>
      <c r="T23" s="139"/>
      <c r="U23" s="139"/>
      <c r="V23" s="139"/>
    </row>
  </sheetData>
  <sheetProtection sheet="true" objects="true" scenarios="true" formatColumns="false" formatRows="false"/>
  <mergeCells count="16">
    <mergeCell ref="D4:H4"/>
    <mergeCell ref="D6:E6"/>
    <mergeCell ref="F6:G6"/>
    <mergeCell ref="D8:E8"/>
    <mergeCell ref="F8:H8"/>
    <mergeCell ref="I8:L8"/>
    <mergeCell ref="F9:G9"/>
    <mergeCell ref="I9:J9"/>
    <mergeCell ref="F10:G10"/>
    <mergeCell ref="I10:J10"/>
    <mergeCell ref="C12:C17"/>
    <mergeCell ref="D12:D17"/>
    <mergeCell ref="E12:E17"/>
    <mergeCell ref="F13:F17"/>
    <mergeCell ref="G13:G17"/>
    <mergeCell ref="H13:H17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E12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50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024" min="1" style="464" width="9.13"/>
  </cols>
  <sheetData>
    <row r="1" customFormat="false" ht="11.25" hidden="false" customHeight="false" outlineLevel="0" collapsed="false">
      <c r="A1" s="45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2:CE298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8.65234375" defaultRowHeight="17.1" zeroHeight="false" outlineLevelRow="0" outlineLevelCol="0"/>
  <cols>
    <col collapsed="false" customWidth="true" hidden="false" outlineLevel="0" max="2" min="1" style="2" width="10"/>
    <col collapsed="false" customWidth="true" hidden="false" outlineLevel="0" max="4" min="4" style="2" width="11.13"/>
    <col collapsed="false" customWidth="true" hidden="false" outlineLevel="0" max="5" min="5" style="2" width="16.57"/>
    <col collapsed="false" customWidth="true" hidden="false" outlineLevel="0" max="6" min="6" style="2" width="16.29"/>
    <col collapsed="false" customWidth="true" hidden="false" outlineLevel="0" max="7" min="7" style="2" width="19.14"/>
    <col collapsed="false" customWidth="true" hidden="false" outlineLevel="0" max="12" min="8" style="2" width="10"/>
    <col collapsed="false" customWidth="true" hidden="false" outlineLevel="0" max="13" min="13" style="2" width="26.71"/>
    <col collapsed="false" customWidth="true" hidden="false" outlineLevel="0" max="18" min="14" style="2" width="10"/>
    <col collapsed="false" customWidth="true" hidden="false" outlineLevel="0" max="19" min="19" style="2" width="9.86"/>
    <col collapsed="false" customWidth="true" hidden="false" outlineLevel="0" max="22" min="20" style="2" width="10"/>
    <col collapsed="false" customWidth="true" hidden="false" outlineLevel="0" max="23" min="23" style="2" width="115.72"/>
    <col collapsed="false" customWidth="true" hidden="false" outlineLevel="0" max="24" min="24" style="2" width="10"/>
    <col collapsed="false" customWidth="true" hidden="false" outlineLevel="0" max="39" min="38" style="2" width="115.72"/>
  </cols>
  <sheetData>
    <row r="2" s="511" customFormat="true" ht="17.1" hidden="false" customHeight="true" outlineLevel="0" collapsed="false">
      <c r="A2" s="511" t="s">
        <v>1959</v>
      </c>
    </row>
    <row r="4" s="471" customFormat="true" ht="17.1" hidden="false" customHeight="true" outlineLevel="0" collapsed="false">
      <c r="C4" s="512"/>
      <c r="D4" s="480"/>
      <c r="E4" s="513"/>
    </row>
    <row r="7" s="511" customFormat="true" ht="17.1" hidden="false" customHeight="true" outlineLevel="0" collapsed="false">
      <c r="A7" s="511" t="s">
        <v>1960</v>
      </c>
    </row>
    <row r="8" customFormat="false" ht="17.1" hidden="false" customHeight="true" outlineLevel="0" collapsed="false">
      <c r="G8" s="514"/>
      <c r="H8" s="514"/>
      <c r="I8" s="514"/>
    </row>
    <row r="9" s="204" customFormat="true" ht="17.1" hidden="false" customHeight="true" outlineLevel="0" collapsed="false">
      <c r="A9" s="233"/>
      <c r="D9" s="225" t="n">
        <v>1</v>
      </c>
      <c r="E9" s="515"/>
      <c r="F9" s="516"/>
      <c r="G9" s="517" t="s">
        <v>35</v>
      </c>
      <c r="H9" s="225"/>
      <c r="I9" s="225" t="n">
        <v>1</v>
      </c>
      <c r="J9" s="518"/>
      <c r="K9" s="519" t="s">
        <v>35</v>
      </c>
      <c r="L9" s="229"/>
      <c r="M9" s="229" t="s">
        <v>95</v>
      </c>
      <c r="N9" s="520"/>
      <c r="O9" s="519" t="s">
        <v>35</v>
      </c>
      <c r="P9" s="229"/>
      <c r="Q9" s="229" t="s">
        <v>95</v>
      </c>
      <c r="R9" s="521"/>
      <c r="S9" s="241"/>
    </row>
    <row r="10" s="204" customFormat="true" ht="17.1" hidden="false" customHeight="true" outlineLevel="0" collapsed="false">
      <c r="A10" s="233"/>
      <c r="D10" s="225"/>
      <c r="E10" s="515"/>
      <c r="F10" s="516"/>
      <c r="G10" s="517"/>
      <c r="H10" s="517"/>
      <c r="I10" s="517"/>
      <c r="J10" s="518"/>
      <c r="K10" s="519"/>
      <c r="L10" s="519"/>
      <c r="M10" s="519"/>
      <c r="N10" s="520"/>
      <c r="O10" s="519"/>
      <c r="P10" s="242"/>
      <c r="Q10" s="243"/>
      <c r="R10" s="243" t="s">
        <v>1961</v>
      </c>
      <c r="S10" s="244"/>
    </row>
    <row r="11" s="204" customFormat="true" ht="17.1" hidden="false" customHeight="true" outlineLevel="0" collapsed="false">
      <c r="A11" s="233"/>
      <c r="D11" s="225"/>
      <c r="E11" s="515"/>
      <c r="F11" s="516"/>
      <c r="G11" s="517"/>
      <c r="H11" s="517"/>
      <c r="I11" s="517"/>
      <c r="J11" s="518"/>
      <c r="K11" s="519"/>
      <c r="L11" s="245"/>
      <c r="M11" s="243"/>
      <c r="N11" s="243" t="s">
        <v>1962</v>
      </c>
      <c r="O11" s="243"/>
      <c r="P11" s="243"/>
      <c r="Q11" s="243"/>
      <c r="R11" s="243"/>
      <c r="S11" s="244"/>
    </row>
    <row r="12" s="204" customFormat="true" ht="17.25" hidden="false" customHeight="true" outlineLevel="0" collapsed="false">
      <c r="A12" s="233"/>
      <c r="D12" s="225"/>
      <c r="E12" s="515"/>
      <c r="F12" s="516"/>
      <c r="G12" s="517"/>
      <c r="H12" s="245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4"/>
    </row>
    <row r="13" customFormat="false" ht="17.1" hidden="false" customHeight="true" outlineLevel="0" collapsed="false">
      <c r="A13" s="522"/>
    </row>
    <row r="14" customFormat="false" ht="16.5" hidden="false" customHeight="true" outlineLevel="0" collapsed="false">
      <c r="A14" s="233"/>
      <c r="B14" s="204"/>
      <c r="C14" s="204"/>
      <c r="D14" s="228"/>
      <c r="E14" s="523"/>
      <c r="F14" s="524"/>
      <c r="G14" s="253"/>
      <c r="H14" s="225"/>
      <c r="I14" s="225" t="n">
        <v>1</v>
      </c>
      <c r="J14" s="518"/>
      <c r="K14" s="326" t="s">
        <v>35</v>
      </c>
      <c r="L14" s="229"/>
      <c r="M14" s="229" t="s">
        <v>95</v>
      </c>
      <c r="N14" s="520"/>
      <c r="O14" s="326" t="s">
        <v>35</v>
      </c>
      <c r="P14" s="229"/>
      <c r="Q14" s="229" t="s">
        <v>95</v>
      </c>
      <c r="R14" s="521"/>
      <c r="S14" s="241"/>
    </row>
    <row r="15" customFormat="false" ht="17.1" hidden="false" customHeight="true" outlineLevel="0" collapsed="false">
      <c r="A15" s="233"/>
      <c r="B15" s="204"/>
      <c r="C15" s="204"/>
      <c r="D15" s="228"/>
      <c r="E15" s="523"/>
      <c r="F15" s="524"/>
      <c r="G15" s="253"/>
      <c r="H15" s="225"/>
      <c r="I15" s="225"/>
      <c r="J15" s="518"/>
      <c r="K15" s="326"/>
      <c r="L15" s="229"/>
      <c r="M15" s="229"/>
      <c r="N15" s="520"/>
      <c r="O15" s="326"/>
      <c r="P15" s="242"/>
      <c r="Q15" s="243"/>
      <c r="R15" s="243" t="s">
        <v>1961</v>
      </c>
      <c r="S15" s="244"/>
    </row>
    <row r="16" customFormat="false" ht="17.1" hidden="false" customHeight="true" outlineLevel="0" collapsed="false">
      <c r="A16" s="233"/>
      <c r="B16" s="204"/>
      <c r="C16" s="204"/>
      <c r="D16" s="228"/>
      <c r="E16" s="523"/>
      <c r="F16" s="524"/>
      <c r="G16" s="253"/>
      <c r="H16" s="225"/>
      <c r="I16" s="225"/>
      <c r="J16" s="518"/>
      <c r="K16" s="326"/>
      <c r="L16" s="245"/>
      <c r="M16" s="243"/>
      <c r="N16" s="243" t="s">
        <v>1962</v>
      </c>
      <c r="O16" s="243"/>
      <c r="P16" s="243"/>
      <c r="Q16" s="243"/>
      <c r="R16" s="243"/>
      <c r="S16" s="244"/>
    </row>
    <row r="17" customFormat="false" ht="17.1" hidden="false" customHeight="true" outlineLevel="0" collapsed="false">
      <c r="A17" s="233"/>
      <c r="B17" s="204"/>
      <c r="C17" s="204"/>
      <c r="D17" s="228"/>
      <c r="E17" s="523"/>
      <c r="F17" s="524"/>
      <c r="G17" s="253"/>
      <c r="H17" s="245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4"/>
    </row>
    <row r="18" customFormat="false" ht="17.1" hidden="false" customHeight="true" outlineLevel="0" collapsed="false">
      <c r="A18" s="522"/>
    </row>
    <row r="19" s="511" customFormat="true" ht="17.1" hidden="false" customHeight="true" outlineLevel="0" collapsed="false">
      <c r="A19" s="511" t="s">
        <v>1963</v>
      </c>
      <c r="C19" s="511" t="s">
        <v>95</v>
      </c>
    </row>
    <row r="25" customFormat="false" ht="17.1" hidden="false" customHeight="true" outlineLevel="0" collapsed="false">
      <c r="O25" s="364" t="s">
        <v>1964</v>
      </c>
      <c r="P25" s="364"/>
      <c r="Q25" s="364"/>
      <c r="R25" s="365" t="s">
        <v>1965</v>
      </c>
      <c r="S25" s="365"/>
      <c r="T25" s="365"/>
      <c r="U25" s="363" t="s">
        <v>166</v>
      </c>
      <c r="W25" s="420"/>
    </row>
    <row r="26" customFormat="false" ht="17.1" hidden="false" customHeight="true" outlineLevel="0" collapsed="false">
      <c r="O26" s="525" t="s">
        <v>1966</v>
      </c>
      <c r="P26" s="525" t="s">
        <v>169</v>
      </c>
      <c r="Q26" s="525"/>
      <c r="R26" s="365"/>
      <c r="S26" s="365"/>
      <c r="T26" s="365"/>
      <c r="U26" s="363"/>
      <c r="W26" s="420"/>
    </row>
    <row r="27" customFormat="false" ht="37.5" hidden="false" customHeight="true" outlineLevel="0" collapsed="false">
      <c r="O27" s="525"/>
      <c r="P27" s="526" t="s">
        <v>1967</v>
      </c>
      <c r="Q27" s="526" t="s">
        <v>1968</v>
      </c>
      <c r="R27" s="366" t="s">
        <v>174</v>
      </c>
      <c r="S27" s="366" t="s">
        <v>175</v>
      </c>
      <c r="T27" s="366"/>
      <c r="U27" s="363"/>
      <c r="W27" s="420"/>
    </row>
    <row r="28" customFormat="false" ht="17.1" hidden="false" customHeight="true" outlineLevel="0" collapsed="false">
      <c r="G28" s="308"/>
      <c r="H28" s="308"/>
      <c r="I28" s="308"/>
      <c r="J28" s="308"/>
      <c r="K28" s="308"/>
      <c r="L28" s="527"/>
      <c r="M28" s="528" t="s">
        <v>101</v>
      </c>
      <c r="N28" s="529"/>
      <c r="O28" s="530"/>
      <c r="P28" s="530"/>
      <c r="Q28" s="530"/>
      <c r="R28" s="530"/>
      <c r="S28" s="530"/>
      <c r="T28" s="530"/>
      <c r="U28" s="530"/>
      <c r="V28" s="527"/>
      <c r="W28" s="527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0"/>
      <c r="AI28" s="340"/>
      <c r="AJ28" s="340"/>
    </row>
    <row r="29" s="135" customFormat="true" ht="22.5" hidden="false" customHeight="false" outlineLevel="0" collapsed="false">
      <c r="A29" s="305" t="n">
        <v>1</v>
      </c>
      <c r="B29" s="306"/>
      <c r="C29" s="306"/>
      <c r="D29" s="306"/>
      <c r="E29" s="307"/>
      <c r="F29" s="305"/>
      <c r="G29" s="305"/>
      <c r="H29" s="305"/>
      <c r="I29" s="283"/>
      <c r="J29" s="308"/>
      <c r="K29" s="308"/>
      <c r="L29" s="315" t="e">
        <f aca="false">mergeValue()</f>
        <v>#VALUE!</v>
      </c>
      <c r="M29" s="531" t="s">
        <v>124</v>
      </c>
      <c r="N29" s="532"/>
      <c r="O29" s="533"/>
      <c r="P29" s="533"/>
      <c r="Q29" s="533"/>
      <c r="R29" s="533"/>
      <c r="S29" s="533"/>
      <c r="T29" s="533"/>
      <c r="U29" s="533"/>
      <c r="V29" s="533"/>
      <c r="W29" s="313" t="s">
        <v>176</v>
      </c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</row>
    <row r="30" s="135" customFormat="true" ht="22.5" hidden="false" customHeight="false" outlineLevel="0" collapsed="false">
      <c r="A30" s="305"/>
      <c r="B30" s="305" t="n">
        <v>1</v>
      </c>
      <c r="C30" s="306"/>
      <c r="D30" s="306"/>
      <c r="E30" s="305"/>
      <c r="F30" s="305"/>
      <c r="G30" s="305"/>
      <c r="H30" s="305"/>
      <c r="I30" s="158"/>
      <c r="J30" s="314"/>
      <c r="L30" s="315" t="e">
        <f aca="false">mergeValue() &amp;"."&amp;mergeValue()</f>
        <v>#VALUE!</v>
      </c>
      <c r="M30" s="316" t="s">
        <v>90</v>
      </c>
      <c r="N30" s="317"/>
      <c r="O30" s="533"/>
      <c r="P30" s="533"/>
      <c r="Q30" s="533"/>
      <c r="R30" s="533"/>
      <c r="S30" s="533"/>
      <c r="T30" s="533"/>
      <c r="U30" s="533"/>
      <c r="V30" s="533"/>
      <c r="W30" s="260" t="s">
        <v>177</v>
      </c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</row>
    <row r="31" s="135" customFormat="true" ht="45" hidden="false" customHeight="false" outlineLevel="0" collapsed="false">
      <c r="A31" s="305"/>
      <c r="B31" s="305"/>
      <c r="C31" s="305" t="n">
        <v>1</v>
      </c>
      <c r="D31" s="306"/>
      <c r="E31" s="305"/>
      <c r="F31" s="305"/>
      <c r="G31" s="305"/>
      <c r="H31" s="305"/>
      <c r="I31" s="318"/>
      <c r="J31" s="314"/>
      <c r="K31" s="150"/>
      <c r="L31" s="315" t="e">
        <f aca="false">mergeValue() &amp;"."&amp;mergeValue()&amp;"."&amp;mergeValue()</f>
        <v>#VALUE!</v>
      </c>
      <c r="M31" s="319" t="s">
        <v>178</v>
      </c>
      <c r="N31" s="317"/>
      <c r="O31" s="533"/>
      <c r="P31" s="533"/>
      <c r="Q31" s="533"/>
      <c r="R31" s="533"/>
      <c r="S31" s="533"/>
      <c r="T31" s="533"/>
      <c r="U31" s="533"/>
      <c r="V31" s="533"/>
      <c r="W31" s="260" t="s">
        <v>179</v>
      </c>
      <c r="X31" s="140"/>
      <c r="Y31" s="140"/>
      <c r="Z31" s="140"/>
      <c r="AA31" s="137"/>
      <c r="AB31" s="140"/>
      <c r="AC31" s="140"/>
      <c r="AD31" s="140"/>
      <c r="AE31" s="140"/>
      <c r="AF31" s="140"/>
      <c r="AG31" s="140"/>
      <c r="AH31" s="140"/>
    </row>
    <row r="32" s="135" customFormat="true" ht="33.75" hidden="false" customHeight="false" outlineLevel="0" collapsed="false">
      <c r="A32" s="305"/>
      <c r="B32" s="305"/>
      <c r="C32" s="305"/>
      <c r="D32" s="305" t="n">
        <v>1</v>
      </c>
      <c r="E32" s="305"/>
      <c r="F32" s="305"/>
      <c r="G32" s="305"/>
      <c r="H32" s="305"/>
      <c r="I32" s="149"/>
      <c r="J32" s="314"/>
      <c r="K32" s="150"/>
      <c r="L32" s="315" t="e">
        <f aca="false">mergeValue() &amp;"."&amp;mergeValue()&amp;"."&amp;mergeValue()&amp;"."&amp;mergeValue()</f>
        <v>#VALUE!</v>
      </c>
      <c r="M32" s="320" t="s">
        <v>180</v>
      </c>
      <c r="N32" s="317"/>
      <c r="O32" s="241"/>
      <c r="P32" s="241"/>
      <c r="Q32" s="241"/>
      <c r="R32" s="241"/>
      <c r="S32" s="241"/>
      <c r="T32" s="241"/>
      <c r="U32" s="241"/>
      <c r="V32" s="241"/>
      <c r="W32" s="260" t="s">
        <v>181</v>
      </c>
      <c r="X32" s="140"/>
      <c r="Y32" s="140"/>
      <c r="Z32" s="140"/>
      <c r="AA32" s="137"/>
      <c r="AB32" s="140"/>
      <c r="AC32" s="140"/>
      <c r="AD32" s="140"/>
      <c r="AE32" s="140"/>
      <c r="AF32" s="140"/>
      <c r="AG32" s="140"/>
      <c r="AH32" s="140"/>
    </row>
    <row r="33" s="135" customFormat="true" ht="33.75" hidden="false" customHeight="true" outlineLevel="0" collapsed="false">
      <c r="A33" s="305"/>
      <c r="B33" s="305"/>
      <c r="C33" s="305"/>
      <c r="D33" s="305"/>
      <c r="E33" s="305" t="n">
        <v>1</v>
      </c>
      <c r="F33" s="305"/>
      <c r="G33" s="305"/>
      <c r="H33" s="305"/>
      <c r="I33" s="149"/>
      <c r="J33" s="149"/>
      <c r="K33" s="150"/>
      <c r="L33" s="315" t="e">
        <f aca="false">mergeValue() &amp;"."&amp;mergeValue()&amp;"."&amp;mergeValue()&amp;"."&amp;mergeValue()&amp;"."&amp;mergeValue()</f>
        <v>#VALUE!</v>
      </c>
      <c r="M33" s="321" t="s">
        <v>182</v>
      </c>
      <c r="N33" s="260"/>
      <c r="O33" s="322"/>
      <c r="P33" s="322"/>
      <c r="Q33" s="322"/>
      <c r="R33" s="322"/>
      <c r="S33" s="322"/>
      <c r="T33" s="322"/>
      <c r="U33" s="322"/>
      <c r="V33" s="322"/>
      <c r="W33" s="260" t="s">
        <v>183</v>
      </c>
      <c r="X33" s="140"/>
      <c r="Y33" s="137" t="e">
        <f aca="false">strCheckUnique()</f>
        <v>#VALUE!</v>
      </c>
      <c r="Z33" s="140"/>
      <c r="AA33" s="137"/>
      <c r="AB33" s="140"/>
      <c r="AC33" s="140"/>
      <c r="AD33" s="140"/>
      <c r="AE33" s="140"/>
      <c r="AF33" s="140"/>
      <c r="AG33" s="140"/>
      <c r="AH33" s="140"/>
    </row>
    <row r="34" s="135" customFormat="true" ht="66" hidden="false" customHeight="true" outlineLevel="0" collapsed="false">
      <c r="A34" s="305"/>
      <c r="B34" s="305"/>
      <c r="C34" s="305"/>
      <c r="D34" s="305"/>
      <c r="E34" s="305"/>
      <c r="F34" s="306" t="n">
        <v>1</v>
      </c>
      <c r="G34" s="306"/>
      <c r="H34" s="306"/>
      <c r="I34" s="149"/>
      <c r="J34" s="149"/>
      <c r="K34" s="318"/>
      <c r="L34" s="315" t="e">
        <f aca="false">mergeValue() &amp;"."&amp;mergeValue()&amp;"."&amp;mergeValue()&amp;"."&amp;mergeValue()&amp;"."&amp;mergeValue()&amp;"."&amp;mergeValue()</f>
        <v>#VALUE!</v>
      </c>
      <c r="M34" s="323"/>
      <c r="N34" s="227"/>
      <c r="O34" s="324"/>
      <c r="P34" s="324"/>
      <c r="Q34" s="324"/>
      <c r="R34" s="325"/>
      <c r="S34" s="326" t="s">
        <v>89</v>
      </c>
      <c r="T34" s="325"/>
      <c r="U34" s="326" t="s">
        <v>35</v>
      </c>
      <c r="V34" s="327"/>
      <c r="W34" s="328" t="s">
        <v>184</v>
      </c>
      <c r="X34" s="140" t="e">
        <f aca="false">strCheckDate()</f>
        <v>#VALUE!</v>
      </c>
      <c r="Y34" s="140"/>
      <c r="Z34" s="137" t="str">
        <f aca="false">IF(M34="","",M34 )</f>
        <v/>
      </c>
      <c r="AA34" s="137"/>
      <c r="AB34" s="137"/>
      <c r="AC34" s="137"/>
      <c r="AD34" s="140"/>
      <c r="AE34" s="140"/>
      <c r="AF34" s="140"/>
      <c r="AG34" s="140"/>
      <c r="AH34" s="140"/>
    </row>
    <row r="35" s="135" customFormat="true" ht="14.25" hidden="true" customHeight="true" outlineLevel="0" collapsed="false">
      <c r="A35" s="305"/>
      <c r="B35" s="305"/>
      <c r="C35" s="305"/>
      <c r="D35" s="305"/>
      <c r="E35" s="305"/>
      <c r="F35" s="306"/>
      <c r="G35" s="306"/>
      <c r="H35" s="306"/>
      <c r="I35" s="149"/>
      <c r="J35" s="149"/>
      <c r="K35" s="318"/>
      <c r="L35" s="330"/>
      <c r="M35" s="331"/>
      <c r="N35" s="227"/>
      <c r="O35" s="332"/>
      <c r="P35" s="333"/>
      <c r="Q35" s="334" t="str">
        <f aca="false">R34 &amp; "-" &amp; T34</f>
        <v>-</v>
      </c>
      <c r="R35" s="325"/>
      <c r="S35" s="326"/>
      <c r="T35" s="325"/>
      <c r="U35" s="326"/>
      <c r="V35" s="327"/>
      <c r="W35" s="328"/>
      <c r="X35" s="140"/>
      <c r="Y35" s="140"/>
      <c r="Z35" s="140"/>
      <c r="AA35" s="137"/>
      <c r="AB35" s="140"/>
      <c r="AC35" s="140"/>
      <c r="AD35" s="140"/>
      <c r="AE35" s="140"/>
      <c r="AF35" s="140"/>
      <c r="AG35" s="140"/>
      <c r="AH35" s="140"/>
    </row>
    <row r="36" customFormat="false" ht="15" hidden="false" customHeight="true" outlineLevel="0" collapsed="false">
      <c r="A36" s="305"/>
      <c r="B36" s="305"/>
      <c r="C36" s="305"/>
      <c r="D36" s="305"/>
      <c r="E36" s="305"/>
      <c r="F36" s="306"/>
      <c r="G36" s="306"/>
      <c r="H36" s="306"/>
      <c r="I36" s="149"/>
      <c r="J36" s="149"/>
      <c r="K36" s="308"/>
      <c r="L36" s="335"/>
      <c r="M36" s="336" t="s">
        <v>185</v>
      </c>
      <c r="N36" s="337"/>
      <c r="O36" s="338"/>
      <c r="P36" s="338"/>
      <c r="Q36" s="338"/>
      <c r="R36" s="337"/>
      <c r="S36" s="173"/>
      <c r="T36" s="173"/>
      <c r="U36" s="173"/>
      <c r="V36" s="339"/>
      <c r="W36" s="328"/>
      <c r="X36" s="340"/>
      <c r="Y36" s="340"/>
      <c r="Z36" s="340"/>
      <c r="AA36" s="137"/>
      <c r="AB36" s="340"/>
      <c r="AC36" s="140"/>
      <c r="AD36" s="140"/>
      <c r="AE36" s="140"/>
      <c r="AF36" s="140"/>
      <c r="AG36" s="140"/>
      <c r="AH36" s="140"/>
      <c r="AI36" s="135"/>
    </row>
    <row r="37" customFormat="false" ht="15" hidden="false" customHeight="true" outlineLevel="0" collapsed="false">
      <c r="A37" s="305"/>
      <c r="B37" s="305"/>
      <c r="C37" s="305"/>
      <c r="D37" s="305"/>
      <c r="E37" s="306"/>
      <c r="F37" s="305"/>
      <c r="G37" s="305"/>
      <c r="H37" s="305"/>
      <c r="I37" s="149"/>
      <c r="J37" s="341"/>
      <c r="K37" s="308"/>
      <c r="L37" s="335"/>
      <c r="M37" s="342" t="s">
        <v>186</v>
      </c>
      <c r="N37" s="337"/>
      <c r="O37" s="338"/>
      <c r="P37" s="338"/>
      <c r="Q37" s="338"/>
      <c r="R37" s="337"/>
      <c r="S37" s="173"/>
      <c r="T37" s="173"/>
      <c r="U37" s="337"/>
      <c r="V37" s="173"/>
      <c r="W37" s="339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0"/>
    </row>
    <row r="38" customFormat="false" ht="15" hidden="false" customHeight="true" outlineLevel="0" collapsed="false">
      <c r="A38" s="305"/>
      <c r="B38" s="305"/>
      <c r="C38" s="305"/>
      <c r="D38" s="306"/>
      <c r="E38" s="189"/>
      <c r="F38" s="305"/>
      <c r="G38" s="305"/>
      <c r="H38" s="305"/>
      <c r="I38" s="308"/>
      <c r="J38" s="341"/>
      <c r="K38" s="308"/>
      <c r="L38" s="335"/>
      <c r="M38" s="268" t="s">
        <v>187</v>
      </c>
      <c r="N38" s="337"/>
      <c r="O38" s="338"/>
      <c r="P38" s="338"/>
      <c r="Q38" s="338"/>
      <c r="R38" s="337"/>
      <c r="S38" s="173"/>
      <c r="T38" s="173"/>
      <c r="U38" s="337"/>
      <c r="V38" s="173"/>
      <c r="W38" s="339"/>
      <c r="X38" s="340"/>
      <c r="Y38" s="340"/>
      <c r="Z38" s="340"/>
      <c r="AA38" s="340"/>
      <c r="AB38" s="340"/>
      <c r="AC38" s="340"/>
      <c r="AD38" s="340"/>
      <c r="AE38" s="340"/>
      <c r="AF38" s="340"/>
      <c r="AG38" s="340"/>
      <c r="AH38" s="340"/>
    </row>
    <row r="39" customFormat="false" ht="15" hidden="false" customHeight="true" outlineLevel="0" collapsed="false">
      <c r="A39" s="305"/>
      <c r="B39" s="305"/>
      <c r="C39" s="306"/>
      <c r="D39" s="306"/>
      <c r="E39" s="189"/>
      <c r="F39" s="305"/>
      <c r="G39" s="305"/>
      <c r="H39" s="305"/>
      <c r="I39" s="308"/>
      <c r="J39" s="341"/>
      <c r="K39" s="308"/>
      <c r="L39" s="335"/>
      <c r="M39" s="343" t="s">
        <v>188</v>
      </c>
      <c r="N39" s="173"/>
      <c r="O39" s="343"/>
      <c r="P39" s="343"/>
      <c r="Q39" s="343"/>
      <c r="R39" s="337"/>
      <c r="S39" s="173"/>
      <c r="T39" s="173"/>
      <c r="U39" s="337"/>
      <c r="V39" s="173"/>
      <c r="W39" s="339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0"/>
    </row>
    <row r="40" customFormat="false" ht="15" hidden="false" customHeight="true" outlineLevel="0" collapsed="false">
      <c r="A40" s="305"/>
      <c r="B40" s="306"/>
      <c r="C40" s="189"/>
      <c r="D40" s="189"/>
      <c r="E40" s="189"/>
      <c r="F40" s="305"/>
      <c r="G40" s="305"/>
      <c r="H40" s="305"/>
      <c r="I40" s="308"/>
      <c r="J40" s="341"/>
      <c r="K40" s="308"/>
      <c r="L40" s="335"/>
      <c r="M40" s="185" t="s">
        <v>119</v>
      </c>
      <c r="N40" s="173"/>
      <c r="O40" s="343"/>
      <c r="P40" s="343"/>
      <c r="Q40" s="343"/>
      <c r="R40" s="337"/>
      <c r="S40" s="173"/>
      <c r="T40" s="173"/>
      <c r="U40" s="337"/>
      <c r="V40" s="173"/>
      <c r="W40" s="339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0"/>
    </row>
    <row r="41" customFormat="false" ht="15" hidden="false" customHeight="true" outlineLevel="0" collapsed="false">
      <c r="A41" s="306"/>
      <c r="B41" s="340"/>
      <c r="C41" s="340"/>
      <c r="D41" s="340"/>
      <c r="E41" s="344"/>
      <c r="F41" s="340"/>
      <c r="G41" s="305"/>
      <c r="H41" s="305"/>
      <c r="I41" s="158"/>
      <c r="J41" s="341"/>
      <c r="K41" s="318"/>
      <c r="L41" s="335"/>
      <c r="M41" s="276" t="s">
        <v>189</v>
      </c>
      <c r="N41" s="173"/>
      <c r="O41" s="343"/>
      <c r="P41" s="343"/>
      <c r="Q41" s="343"/>
      <c r="R41" s="337"/>
      <c r="S41" s="173"/>
      <c r="T41" s="173"/>
      <c r="U41" s="337"/>
      <c r="V41" s="173"/>
      <c r="W41" s="339"/>
      <c r="X41" s="340"/>
      <c r="Y41" s="340"/>
      <c r="Z41" s="340"/>
      <c r="AA41" s="340"/>
      <c r="AB41" s="340"/>
      <c r="AC41" s="340"/>
      <c r="AD41" s="340"/>
      <c r="AE41" s="340"/>
      <c r="AF41" s="340"/>
      <c r="AG41" s="340"/>
      <c r="AH41" s="340"/>
    </row>
    <row r="42" customFormat="false" ht="18.75" hidden="false" customHeight="true" outlineLevel="0" collapsed="false">
      <c r="X42" s="340"/>
      <c r="Y42" s="340"/>
      <c r="Z42" s="340"/>
      <c r="AA42" s="340"/>
      <c r="AB42" s="340"/>
      <c r="AC42" s="340"/>
      <c r="AD42" s="340"/>
      <c r="AE42" s="340"/>
      <c r="AF42" s="340"/>
      <c r="AG42" s="340"/>
      <c r="AH42" s="340"/>
      <c r="AI42" s="340"/>
      <c r="AJ42" s="340"/>
    </row>
    <row r="43" s="511" customFormat="true" ht="17.1" hidden="false" customHeight="true" outlineLevel="0" collapsed="false">
      <c r="A43" s="511" t="s">
        <v>1963</v>
      </c>
      <c r="C43" s="511" t="s">
        <v>96</v>
      </c>
      <c r="X43" s="534"/>
      <c r="Y43" s="534"/>
      <c r="Z43" s="534"/>
      <c r="AA43" s="534"/>
      <c r="AB43" s="534"/>
      <c r="AC43" s="534"/>
      <c r="AD43" s="534"/>
      <c r="AE43" s="534"/>
      <c r="AF43" s="534"/>
      <c r="AG43" s="534"/>
      <c r="AH43" s="534"/>
      <c r="AI43" s="534"/>
      <c r="AJ43" s="534"/>
    </row>
    <row r="44" customFormat="false" ht="17.1" hidden="false" customHeight="true" outlineLevel="0" collapsed="false">
      <c r="L44" s="527"/>
      <c r="M44" s="527"/>
      <c r="N44" s="527"/>
      <c r="O44" s="527"/>
      <c r="P44" s="527"/>
      <c r="Q44" s="527"/>
      <c r="R44" s="527"/>
      <c r="S44" s="527"/>
      <c r="T44" s="527"/>
      <c r="U44" s="527"/>
      <c r="V44" s="527"/>
      <c r="W44" s="527"/>
      <c r="X44" s="340"/>
      <c r="Y44" s="340"/>
      <c r="Z44" s="340"/>
      <c r="AA44" s="340"/>
      <c r="AB44" s="340"/>
      <c r="AC44" s="340"/>
      <c r="AD44" s="340"/>
      <c r="AE44" s="340"/>
      <c r="AF44" s="340"/>
      <c r="AG44" s="340"/>
      <c r="AH44" s="340"/>
      <c r="AI44" s="340"/>
      <c r="AJ44" s="340"/>
    </row>
    <row r="45" s="135" customFormat="true" ht="22.5" hidden="false" customHeight="false" outlineLevel="0" collapsed="false">
      <c r="A45" s="305" t="n">
        <v>1</v>
      </c>
      <c r="B45" s="306"/>
      <c r="C45" s="306"/>
      <c r="D45" s="306"/>
      <c r="E45" s="307"/>
      <c r="F45" s="305"/>
      <c r="G45" s="305"/>
      <c r="H45" s="305"/>
      <c r="I45" s="283"/>
      <c r="J45" s="308"/>
      <c r="K45" s="308"/>
      <c r="L45" s="315" t="e">
        <f aca="false">mergeValue()</f>
        <v>#VALUE!</v>
      </c>
      <c r="M45" s="531" t="s">
        <v>124</v>
      </c>
      <c r="N45" s="532"/>
      <c r="O45" s="533"/>
      <c r="P45" s="533"/>
      <c r="Q45" s="533"/>
      <c r="R45" s="533"/>
      <c r="S45" s="533"/>
      <c r="T45" s="533"/>
      <c r="U45" s="533"/>
      <c r="V45" s="533"/>
      <c r="W45" s="313" t="s">
        <v>176</v>
      </c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</row>
    <row r="46" s="135" customFormat="true" ht="22.5" hidden="false" customHeight="false" outlineLevel="0" collapsed="false">
      <c r="A46" s="305"/>
      <c r="B46" s="305" t="n">
        <v>1</v>
      </c>
      <c r="C46" s="306"/>
      <c r="D46" s="306"/>
      <c r="E46" s="305"/>
      <c r="F46" s="305"/>
      <c r="G46" s="305"/>
      <c r="H46" s="305"/>
      <c r="I46" s="158"/>
      <c r="J46" s="314"/>
      <c r="L46" s="315" t="e">
        <f aca="false">mergeValue() &amp;"."&amp;mergeValue()</f>
        <v>#VALUE!</v>
      </c>
      <c r="M46" s="316" t="s">
        <v>90</v>
      </c>
      <c r="N46" s="317"/>
      <c r="O46" s="533"/>
      <c r="P46" s="533"/>
      <c r="Q46" s="533"/>
      <c r="R46" s="533"/>
      <c r="S46" s="533"/>
      <c r="T46" s="533"/>
      <c r="U46" s="533"/>
      <c r="V46" s="533"/>
      <c r="W46" s="260" t="s">
        <v>177</v>
      </c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</row>
    <row r="47" s="135" customFormat="true" ht="45" hidden="false" customHeight="false" outlineLevel="0" collapsed="false">
      <c r="A47" s="305"/>
      <c r="B47" s="305"/>
      <c r="C47" s="305" t="n">
        <v>1</v>
      </c>
      <c r="D47" s="306"/>
      <c r="E47" s="305"/>
      <c r="F47" s="305"/>
      <c r="G47" s="305"/>
      <c r="H47" s="305"/>
      <c r="I47" s="318"/>
      <c r="J47" s="314"/>
      <c r="K47" s="150"/>
      <c r="L47" s="315" t="e">
        <f aca="false">mergeValue() &amp;"."&amp;mergeValue()&amp;"."&amp;mergeValue()</f>
        <v>#VALUE!</v>
      </c>
      <c r="M47" s="319" t="s">
        <v>178</v>
      </c>
      <c r="N47" s="317"/>
      <c r="O47" s="533"/>
      <c r="P47" s="533"/>
      <c r="Q47" s="533"/>
      <c r="R47" s="533"/>
      <c r="S47" s="533"/>
      <c r="T47" s="533"/>
      <c r="U47" s="533"/>
      <c r="V47" s="533"/>
      <c r="W47" s="260" t="s">
        <v>179</v>
      </c>
      <c r="X47" s="140"/>
      <c r="Y47" s="140"/>
      <c r="Z47" s="140"/>
      <c r="AA47" s="137"/>
      <c r="AB47" s="140"/>
      <c r="AC47" s="140"/>
      <c r="AD47" s="140"/>
      <c r="AE47" s="140"/>
      <c r="AF47" s="140"/>
      <c r="AG47" s="140"/>
      <c r="AH47" s="140"/>
    </row>
    <row r="48" s="135" customFormat="true" ht="33.75" hidden="false" customHeight="false" outlineLevel="0" collapsed="false">
      <c r="A48" s="305"/>
      <c r="B48" s="305"/>
      <c r="C48" s="305"/>
      <c r="D48" s="305" t="n">
        <v>1</v>
      </c>
      <c r="E48" s="305"/>
      <c r="F48" s="305"/>
      <c r="G48" s="305"/>
      <c r="H48" s="305"/>
      <c r="I48" s="149"/>
      <c r="J48" s="314"/>
      <c r="K48" s="150"/>
      <c r="L48" s="315" t="e">
        <f aca="false">mergeValue() &amp;"."&amp;mergeValue()&amp;"."&amp;mergeValue()&amp;"."&amp;mergeValue()</f>
        <v>#VALUE!</v>
      </c>
      <c r="M48" s="320" t="s">
        <v>180</v>
      </c>
      <c r="N48" s="317"/>
      <c r="O48" s="241"/>
      <c r="P48" s="241"/>
      <c r="Q48" s="241"/>
      <c r="R48" s="241"/>
      <c r="S48" s="241"/>
      <c r="T48" s="241"/>
      <c r="U48" s="241"/>
      <c r="V48" s="241"/>
      <c r="W48" s="260" t="s">
        <v>181</v>
      </c>
      <c r="X48" s="140"/>
      <c r="Y48" s="140"/>
      <c r="Z48" s="140"/>
      <c r="AA48" s="137"/>
      <c r="AB48" s="140"/>
      <c r="AC48" s="140"/>
      <c r="AD48" s="140"/>
      <c r="AE48" s="140"/>
      <c r="AF48" s="140"/>
      <c r="AG48" s="140"/>
      <c r="AH48" s="140"/>
    </row>
    <row r="49" s="135" customFormat="true" ht="33.75" hidden="false" customHeight="false" outlineLevel="0" collapsed="false">
      <c r="A49" s="305"/>
      <c r="B49" s="305"/>
      <c r="C49" s="305"/>
      <c r="D49" s="305"/>
      <c r="E49" s="305" t="n">
        <v>1</v>
      </c>
      <c r="F49" s="305"/>
      <c r="G49" s="305"/>
      <c r="H49" s="305"/>
      <c r="I49" s="149"/>
      <c r="J49" s="149"/>
      <c r="K49" s="150"/>
      <c r="L49" s="315" t="e">
        <f aca="false">mergeValue() &amp;"."&amp;mergeValue()&amp;"."&amp;mergeValue()&amp;"."&amp;mergeValue()&amp;"."&amp;mergeValue()</f>
        <v>#VALUE!</v>
      </c>
      <c r="M49" s="321" t="s">
        <v>182</v>
      </c>
      <c r="N49" s="260"/>
      <c r="O49" s="322"/>
      <c r="P49" s="322"/>
      <c r="Q49" s="322"/>
      <c r="R49" s="322"/>
      <c r="S49" s="322"/>
      <c r="T49" s="322"/>
      <c r="U49" s="322"/>
      <c r="V49" s="322"/>
      <c r="W49" s="260" t="s">
        <v>183</v>
      </c>
      <c r="X49" s="140"/>
      <c r="Y49" s="137" t="e">
        <f aca="false">strCheckUnique()</f>
        <v>#VALUE!</v>
      </c>
      <c r="Z49" s="140"/>
      <c r="AA49" s="137"/>
      <c r="AB49" s="140"/>
      <c r="AC49" s="140"/>
      <c r="AD49" s="140"/>
      <c r="AE49" s="140"/>
      <c r="AF49" s="140"/>
      <c r="AG49" s="140"/>
      <c r="AH49" s="140"/>
    </row>
    <row r="50" s="135" customFormat="true" ht="66" hidden="false" customHeight="true" outlineLevel="0" collapsed="false">
      <c r="A50" s="305"/>
      <c r="B50" s="305"/>
      <c r="C50" s="305"/>
      <c r="D50" s="305"/>
      <c r="E50" s="305"/>
      <c r="F50" s="306" t="n">
        <v>1</v>
      </c>
      <c r="G50" s="306"/>
      <c r="H50" s="306"/>
      <c r="I50" s="149"/>
      <c r="J50" s="149"/>
      <c r="K50" s="318"/>
      <c r="L50" s="315" t="e">
        <f aca="false">mergeValue() &amp;"."&amp;mergeValue()&amp;"."&amp;mergeValue()&amp;"."&amp;mergeValue()&amp;"."&amp;mergeValue()&amp;"."&amp;mergeValue()</f>
        <v>#VALUE!</v>
      </c>
      <c r="M50" s="323"/>
      <c r="N50" s="227"/>
      <c r="O50" s="324"/>
      <c r="P50" s="324"/>
      <c r="Q50" s="324"/>
      <c r="R50" s="325"/>
      <c r="S50" s="326" t="s">
        <v>89</v>
      </c>
      <c r="T50" s="325"/>
      <c r="U50" s="326" t="s">
        <v>35</v>
      </c>
      <c r="V50" s="327"/>
      <c r="W50" s="328" t="s">
        <v>184</v>
      </c>
      <c r="X50" s="140" t="e">
        <f aca="false">strCheckDate()</f>
        <v>#VALUE!</v>
      </c>
      <c r="Y50" s="140"/>
      <c r="Z50" s="137" t="str">
        <f aca="false">IF(M50="","",M50 )</f>
        <v/>
      </c>
      <c r="AA50" s="137"/>
      <c r="AB50" s="137"/>
      <c r="AC50" s="137"/>
      <c r="AD50" s="140"/>
      <c r="AE50" s="140"/>
      <c r="AF50" s="140"/>
      <c r="AG50" s="140"/>
      <c r="AH50" s="140"/>
    </row>
    <row r="51" s="135" customFormat="true" ht="14.25" hidden="true" customHeight="true" outlineLevel="0" collapsed="false">
      <c r="A51" s="305"/>
      <c r="B51" s="305"/>
      <c r="C51" s="305"/>
      <c r="D51" s="305"/>
      <c r="E51" s="305"/>
      <c r="F51" s="306"/>
      <c r="G51" s="306"/>
      <c r="H51" s="306"/>
      <c r="I51" s="149"/>
      <c r="J51" s="149"/>
      <c r="K51" s="318"/>
      <c r="L51" s="330"/>
      <c r="M51" s="331"/>
      <c r="N51" s="227"/>
      <c r="O51" s="332"/>
      <c r="P51" s="333"/>
      <c r="Q51" s="334" t="str">
        <f aca="false">R50 &amp; "-" &amp; T50</f>
        <v>-</v>
      </c>
      <c r="R51" s="325"/>
      <c r="S51" s="326"/>
      <c r="T51" s="325"/>
      <c r="U51" s="326"/>
      <c r="V51" s="327"/>
      <c r="W51" s="328"/>
      <c r="X51" s="140"/>
      <c r="Y51" s="140"/>
      <c r="Z51" s="140"/>
      <c r="AA51" s="137"/>
      <c r="AB51" s="140"/>
      <c r="AC51" s="140"/>
      <c r="AD51" s="140"/>
      <c r="AE51" s="140"/>
      <c r="AF51" s="140"/>
      <c r="AG51" s="140"/>
      <c r="AH51" s="140"/>
    </row>
    <row r="52" customFormat="false" ht="15" hidden="false" customHeight="true" outlineLevel="0" collapsed="false">
      <c r="A52" s="305"/>
      <c r="B52" s="305"/>
      <c r="C52" s="305"/>
      <c r="D52" s="305"/>
      <c r="E52" s="305"/>
      <c r="F52" s="306"/>
      <c r="G52" s="306"/>
      <c r="H52" s="306"/>
      <c r="I52" s="149"/>
      <c r="J52" s="149"/>
      <c r="K52" s="308"/>
      <c r="L52" s="335"/>
      <c r="M52" s="336" t="s">
        <v>185</v>
      </c>
      <c r="N52" s="337"/>
      <c r="O52" s="338"/>
      <c r="P52" s="338"/>
      <c r="Q52" s="338"/>
      <c r="R52" s="337"/>
      <c r="S52" s="173"/>
      <c r="T52" s="173"/>
      <c r="U52" s="173"/>
      <c r="V52" s="339"/>
      <c r="W52" s="328"/>
      <c r="X52" s="340"/>
      <c r="Y52" s="340"/>
      <c r="Z52" s="340"/>
      <c r="AA52" s="137"/>
      <c r="AB52" s="340"/>
      <c r="AC52" s="140"/>
      <c r="AD52" s="140"/>
      <c r="AE52" s="140"/>
      <c r="AF52" s="140"/>
      <c r="AG52" s="140"/>
      <c r="AH52" s="140"/>
      <c r="AI52" s="135"/>
    </row>
    <row r="53" customFormat="false" ht="15" hidden="false" customHeight="true" outlineLevel="0" collapsed="false">
      <c r="A53" s="305"/>
      <c r="B53" s="305"/>
      <c r="C53" s="305"/>
      <c r="D53" s="305"/>
      <c r="E53" s="306"/>
      <c r="F53" s="305"/>
      <c r="G53" s="305"/>
      <c r="H53" s="305"/>
      <c r="I53" s="149"/>
      <c r="J53" s="341"/>
      <c r="K53" s="308"/>
      <c r="L53" s="335"/>
      <c r="M53" s="342" t="s">
        <v>186</v>
      </c>
      <c r="N53" s="337"/>
      <c r="O53" s="338"/>
      <c r="P53" s="338"/>
      <c r="Q53" s="338"/>
      <c r="R53" s="337"/>
      <c r="S53" s="173"/>
      <c r="T53" s="173"/>
      <c r="U53" s="337"/>
      <c r="V53" s="173"/>
      <c r="W53" s="339"/>
      <c r="X53" s="340"/>
      <c r="Y53" s="340"/>
      <c r="Z53" s="340"/>
      <c r="AA53" s="340"/>
      <c r="AB53" s="340"/>
      <c r="AC53" s="340"/>
      <c r="AD53" s="340"/>
      <c r="AE53" s="340"/>
      <c r="AF53" s="340"/>
      <c r="AG53" s="340"/>
      <c r="AH53" s="340"/>
    </row>
    <row r="54" customFormat="false" ht="15" hidden="false" customHeight="true" outlineLevel="0" collapsed="false">
      <c r="A54" s="305"/>
      <c r="B54" s="305"/>
      <c r="C54" s="305"/>
      <c r="D54" s="306"/>
      <c r="E54" s="189"/>
      <c r="F54" s="305"/>
      <c r="G54" s="305"/>
      <c r="H54" s="305"/>
      <c r="I54" s="308"/>
      <c r="J54" s="341"/>
      <c r="K54" s="308"/>
      <c r="L54" s="335"/>
      <c r="M54" s="268" t="s">
        <v>187</v>
      </c>
      <c r="N54" s="337"/>
      <c r="O54" s="338"/>
      <c r="P54" s="338"/>
      <c r="Q54" s="338"/>
      <c r="R54" s="337"/>
      <c r="S54" s="173"/>
      <c r="T54" s="173"/>
      <c r="U54" s="337"/>
      <c r="V54" s="173"/>
      <c r="W54" s="339"/>
      <c r="X54" s="340"/>
      <c r="Y54" s="340"/>
      <c r="Z54" s="340"/>
      <c r="AA54" s="340"/>
      <c r="AB54" s="340"/>
      <c r="AC54" s="340"/>
      <c r="AD54" s="340"/>
      <c r="AE54" s="340"/>
      <c r="AF54" s="340"/>
      <c r="AG54" s="340"/>
      <c r="AH54" s="340"/>
    </row>
    <row r="55" customFormat="false" ht="15" hidden="false" customHeight="true" outlineLevel="0" collapsed="false">
      <c r="A55" s="305"/>
      <c r="B55" s="305"/>
      <c r="C55" s="306"/>
      <c r="D55" s="306"/>
      <c r="E55" s="189"/>
      <c r="F55" s="305"/>
      <c r="G55" s="305"/>
      <c r="H55" s="305"/>
      <c r="I55" s="308"/>
      <c r="J55" s="341"/>
      <c r="K55" s="308"/>
      <c r="L55" s="335"/>
      <c r="M55" s="343" t="s">
        <v>188</v>
      </c>
      <c r="N55" s="173"/>
      <c r="O55" s="343"/>
      <c r="P55" s="343"/>
      <c r="Q55" s="343"/>
      <c r="R55" s="337"/>
      <c r="S55" s="173"/>
      <c r="T55" s="173"/>
      <c r="U55" s="337"/>
      <c r="V55" s="173"/>
      <c r="W55" s="339"/>
      <c r="X55" s="340"/>
      <c r="Y55" s="340"/>
      <c r="Z55" s="340"/>
      <c r="AA55" s="340"/>
      <c r="AB55" s="340"/>
      <c r="AC55" s="340"/>
      <c r="AD55" s="340"/>
      <c r="AE55" s="340"/>
      <c r="AF55" s="340"/>
      <c r="AG55" s="340"/>
      <c r="AH55" s="340"/>
    </row>
    <row r="56" customFormat="false" ht="15" hidden="false" customHeight="true" outlineLevel="0" collapsed="false">
      <c r="A56" s="305"/>
      <c r="B56" s="306"/>
      <c r="C56" s="189"/>
      <c r="D56" s="189"/>
      <c r="E56" s="189"/>
      <c r="F56" s="305"/>
      <c r="G56" s="305"/>
      <c r="H56" s="305"/>
      <c r="I56" s="308"/>
      <c r="J56" s="341"/>
      <c r="K56" s="308"/>
      <c r="L56" s="335"/>
      <c r="M56" s="185" t="s">
        <v>119</v>
      </c>
      <c r="N56" s="173"/>
      <c r="O56" s="343"/>
      <c r="P56" s="343"/>
      <c r="Q56" s="343"/>
      <c r="R56" s="337"/>
      <c r="S56" s="173"/>
      <c r="T56" s="173"/>
      <c r="U56" s="337"/>
      <c r="V56" s="173"/>
      <c r="W56" s="339"/>
      <c r="X56" s="340"/>
      <c r="Y56" s="340"/>
      <c r="Z56" s="340"/>
      <c r="AA56" s="340"/>
      <c r="AB56" s="340"/>
      <c r="AC56" s="340"/>
      <c r="AD56" s="340"/>
      <c r="AE56" s="340"/>
      <c r="AF56" s="340"/>
      <c r="AG56" s="340"/>
      <c r="AH56" s="340"/>
    </row>
    <row r="57" customFormat="false" ht="15" hidden="false" customHeight="true" outlineLevel="0" collapsed="false">
      <c r="A57" s="306"/>
      <c r="B57" s="340"/>
      <c r="C57" s="340"/>
      <c r="D57" s="340"/>
      <c r="E57" s="344"/>
      <c r="F57" s="340"/>
      <c r="G57" s="305"/>
      <c r="H57" s="305"/>
      <c r="I57" s="158"/>
      <c r="J57" s="341"/>
      <c r="K57" s="318"/>
      <c r="L57" s="335"/>
      <c r="M57" s="276" t="s">
        <v>189</v>
      </c>
      <c r="N57" s="173"/>
      <c r="O57" s="343"/>
      <c r="P57" s="343"/>
      <c r="Q57" s="343"/>
      <c r="R57" s="337"/>
      <c r="S57" s="173"/>
      <c r="T57" s="173"/>
      <c r="U57" s="337"/>
      <c r="V57" s="173"/>
      <c r="W57" s="339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</row>
    <row r="58" customFormat="false" ht="18.75" hidden="false" customHeight="true" outlineLevel="0" collapsed="false"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</row>
    <row r="59" s="511" customFormat="true" ht="17.1" hidden="false" customHeight="true" outlineLevel="0" collapsed="false">
      <c r="A59" s="511" t="s">
        <v>1963</v>
      </c>
      <c r="C59" s="511" t="s">
        <v>97</v>
      </c>
      <c r="X59" s="534"/>
      <c r="Y59" s="534"/>
      <c r="Z59" s="534"/>
      <c r="AA59" s="534"/>
      <c r="AB59" s="534"/>
      <c r="AC59" s="534"/>
      <c r="AD59" s="534"/>
      <c r="AE59" s="534"/>
      <c r="AF59" s="534"/>
      <c r="AG59" s="534"/>
      <c r="AH59" s="534"/>
      <c r="AI59" s="534"/>
      <c r="AJ59" s="534"/>
    </row>
    <row r="60" customFormat="false" ht="17.1" hidden="false" customHeight="true" outlineLevel="0" collapsed="false">
      <c r="L60" s="527"/>
      <c r="M60" s="527"/>
      <c r="N60" s="527"/>
      <c r="O60" s="527"/>
      <c r="P60" s="527"/>
      <c r="Q60" s="527"/>
      <c r="R60" s="527"/>
      <c r="S60" s="527"/>
      <c r="T60" s="527"/>
      <c r="U60" s="527"/>
      <c r="V60" s="527"/>
      <c r="W60" s="527"/>
      <c r="X60" s="340"/>
      <c r="Y60" s="340"/>
      <c r="Z60" s="340"/>
      <c r="AA60" s="340"/>
      <c r="AB60" s="340"/>
      <c r="AC60" s="340"/>
      <c r="AD60" s="340"/>
      <c r="AE60" s="340"/>
      <c r="AF60" s="340"/>
      <c r="AG60" s="340"/>
      <c r="AH60" s="340"/>
      <c r="AI60" s="340"/>
      <c r="AJ60" s="340"/>
    </row>
    <row r="61" s="135" customFormat="true" ht="22.5" hidden="false" customHeight="false" outlineLevel="0" collapsed="false">
      <c r="A61" s="305" t="n">
        <v>1</v>
      </c>
      <c r="B61" s="306"/>
      <c r="C61" s="306"/>
      <c r="D61" s="306"/>
      <c r="E61" s="307"/>
      <c r="F61" s="305"/>
      <c r="G61" s="305"/>
      <c r="H61" s="305"/>
      <c r="I61" s="283"/>
      <c r="J61" s="308"/>
      <c r="K61" s="308"/>
      <c r="L61" s="315" t="e">
        <f aca="false">mergeValue()</f>
        <v>#VALUE!</v>
      </c>
      <c r="M61" s="531" t="s">
        <v>124</v>
      </c>
      <c r="N61" s="532"/>
      <c r="O61" s="235"/>
      <c r="P61" s="235"/>
      <c r="Q61" s="235"/>
      <c r="R61" s="235"/>
      <c r="S61" s="235"/>
      <c r="T61" s="235"/>
      <c r="U61" s="235"/>
      <c r="V61" s="235"/>
      <c r="W61" s="313" t="s">
        <v>176</v>
      </c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</row>
    <row r="62" s="135" customFormat="true" ht="22.5" hidden="false" customHeight="false" outlineLevel="0" collapsed="false">
      <c r="A62" s="305"/>
      <c r="B62" s="305" t="n">
        <v>1</v>
      </c>
      <c r="C62" s="306"/>
      <c r="D62" s="306"/>
      <c r="E62" s="305"/>
      <c r="F62" s="305"/>
      <c r="G62" s="305"/>
      <c r="H62" s="305"/>
      <c r="I62" s="158"/>
      <c r="J62" s="314"/>
      <c r="L62" s="315" t="e">
        <f aca="false">mergeValue() &amp;"."&amp;mergeValue()</f>
        <v>#VALUE!</v>
      </c>
      <c r="M62" s="316" t="s">
        <v>90</v>
      </c>
      <c r="N62" s="317"/>
      <c r="O62" s="235"/>
      <c r="P62" s="235"/>
      <c r="Q62" s="235"/>
      <c r="R62" s="235"/>
      <c r="S62" s="235"/>
      <c r="T62" s="235"/>
      <c r="U62" s="235"/>
      <c r="V62" s="235"/>
      <c r="W62" s="260" t="s">
        <v>177</v>
      </c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</row>
    <row r="63" s="135" customFormat="true" ht="45" hidden="false" customHeight="false" outlineLevel="0" collapsed="false">
      <c r="A63" s="305"/>
      <c r="B63" s="305"/>
      <c r="C63" s="305" t="n">
        <v>1</v>
      </c>
      <c r="D63" s="306"/>
      <c r="E63" s="305"/>
      <c r="F63" s="305"/>
      <c r="G63" s="305"/>
      <c r="H63" s="305"/>
      <c r="I63" s="318"/>
      <c r="J63" s="314"/>
      <c r="K63" s="150"/>
      <c r="L63" s="315" t="e">
        <f aca="false">mergeValue() &amp;"."&amp;mergeValue()&amp;"."&amp;mergeValue()</f>
        <v>#VALUE!</v>
      </c>
      <c r="M63" s="319" t="s">
        <v>178</v>
      </c>
      <c r="N63" s="317"/>
      <c r="O63" s="235"/>
      <c r="P63" s="235"/>
      <c r="Q63" s="235"/>
      <c r="R63" s="235"/>
      <c r="S63" s="235"/>
      <c r="T63" s="235"/>
      <c r="U63" s="235"/>
      <c r="V63" s="235"/>
      <c r="W63" s="260" t="s">
        <v>179</v>
      </c>
      <c r="X63" s="140"/>
      <c r="Y63" s="140"/>
      <c r="Z63" s="140"/>
      <c r="AA63" s="137"/>
      <c r="AB63" s="140"/>
      <c r="AC63" s="140"/>
      <c r="AD63" s="140"/>
      <c r="AE63" s="140"/>
      <c r="AF63" s="140"/>
      <c r="AG63" s="140"/>
      <c r="AH63" s="140"/>
    </row>
    <row r="64" s="135" customFormat="true" ht="33.75" hidden="false" customHeight="false" outlineLevel="0" collapsed="false">
      <c r="A64" s="305"/>
      <c r="B64" s="305"/>
      <c r="C64" s="305"/>
      <c r="D64" s="305" t="n">
        <v>1</v>
      </c>
      <c r="E64" s="305"/>
      <c r="F64" s="305"/>
      <c r="G64" s="305"/>
      <c r="H64" s="305"/>
      <c r="I64" s="149"/>
      <c r="J64" s="314"/>
      <c r="K64" s="150"/>
      <c r="L64" s="315" t="e">
        <f aca="false">mergeValue() &amp;"."&amp;mergeValue()&amp;"."&amp;mergeValue()&amp;"."&amp;mergeValue()</f>
        <v>#VALUE!</v>
      </c>
      <c r="M64" s="320" t="s">
        <v>180</v>
      </c>
      <c r="N64" s="317"/>
      <c r="O64" s="241"/>
      <c r="P64" s="241"/>
      <c r="Q64" s="241"/>
      <c r="R64" s="241"/>
      <c r="S64" s="241"/>
      <c r="T64" s="241"/>
      <c r="U64" s="241"/>
      <c r="V64" s="241"/>
      <c r="W64" s="260" t="s">
        <v>181</v>
      </c>
      <c r="X64" s="140"/>
      <c r="Y64" s="140"/>
      <c r="Z64" s="140"/>
      <c r="AA64" s="137"/>
      <c r="AB64" s="140"/>
      <c r="AC64" s="140"/>
      <c r="AD64" s="140"/>
      <c r="AE64" s="140"/>
      <c r="AF64" s="140"/>
      <c r="AG64" s="140"/>
      <c r="AH64" s="140"/>
    </row>
    <row r="65" s="135" customFormat="true" ht="33.75" hidden="false" customHeight="false" outlineLevel="0" collapsed="false">
      <c r="A65" s="305"/>
      <c r="B65" s="305"/>
      <c r="C65" s="305"/>
      <c r="D65" s="305"/>
      <c r="E65" s="305" t="n">
        <v>1</v>
      </c>
      <c r="F65" s="305"/>
      <c r="G65" s="305"/>
      <c r="H65" s="305"/>
      <c r="I65" s="149"/>
      <c r="J65" s="149"/>
      <c r="K65" s="150"/>
      <c r="L65" s="315" t="e">
        <f aca="false">mergeValue() &amp;"."&amp;mergeValue()&amp;"."&amp;mergeValue()&amp;"."&amp;mergeValue()&amp;"."&amp;mergeValue()</f>
        <v>#VALUE!</v>
      </c>
      <c r="M65" s="321" t="s">
        <v>182</v>
      </c>
      <c r="N65" s="260"/>
      <c r="O65" s="322"/>
      <c r="P65" s="322"/>
      <c r="Q65" s="322"/>
      <c r="R65" s="322"/>
      <c r="S65" s="322"/>
      <c r="T65" s="322"/>
      <c r="U65" s="322"/>
      <c r="V65" s="322"/>
      <c r="W65" s="260" t="s">
        <v>183</v>
      </c>
      <c r="X65" s="140"/>
      <c r="Y65" s="137" t="e">
        <f aca="false">strCheckUnique()</f>
        <v>#VALUE!</v>
      </c>
      <c r="Z65" s="140"/>
      <c r="AA65" s="137"/>
      <c r="AB65" s="140"/>
      <c r="AC65" s="140"/>
      <c r="AD65" s="140"/>
      <c r="AE65" s="140"/>
      <c r="AF65" s="140"/>
      <c r="AG65" s="140"/>
      <c r="AH65" s="140"/>
    </row>
    <row r="66" s="135" customFormat="true" ht="66" hidden="false" customHeight="true" outlineLevel="0" collapsed="false">
      <c r="A66" s="305"/>
      <c r="B66" s="305"/>
      <c r="C66" s="305"/>
      <c r="D66" s="305"/>
      <c r="E66" s="305"/>
      <c r="F66" s="306" t="n">
        <v>1</v>
      </c>
      <c r="G66" s="306"/>
      <c r="H66" s="306"/>
      <c r="I66" s="149"/>
      <c r="J66" s="149"/>
      <c r="K66" s="318"/>
      <c r="L66" s="315" t="e">
        <f aca="false">mergeValue() &amp;"."&amp;mergeValue()&amp;"."&amp;mergeValue()&amp;"."&amp;mergeValue()&amp;"."&amp;mergeValue()&amp;"."&amp;mergeValue()</f>
        <v>#VALUE!</v>
      </c>
      <c r="M66" s="323"/>
      <c r="N66" s="227"/>
      <c r="O66" s="324"/>
      <c r="P66" s="324"/>
      <c r="Q66" s="324"/>
      <c r="R66" s="325"/>
      <c r="S66" s="326" t="s">
        <v>89</v>
      </c>
      <c r="T66" s="325"/>
      <c r="U66" s="326" t="s">
        <v>35</v>
      </c>
      <c r="V66" s="327"/>
      <c r="W66" s="328" t="s">
        <v>184</v>
      </c>
      <c r="X66" s="140" t="e">
        <f aca="false">strCheckDate()</f>
        <v>#VALUE!</v>
      </c>
      <c r="Y66" s="140"/>
      <c r="Z66" s="137" t="str">
        <f aca="false">IF(M66="","",M66 )</f>
        <v/>
      </c>
      <c r="AA66" s="137"/>
      <c r="AB66" s="137"/>
      <c r="AC66" s="137"/>
      <c r="AD66" s="140"/>
      <c r="AE66" s="140"/>
      <c r="AF66" s="140"/>
      <c r="AG66" s="140"/>
      <c r="AH66" s="140"/>
    </row>
    <row r="67" s="135" customFormat="true" ht="14.25" hidden="true" customHeight="true" outlineLevel="0" collapsed="false">
      <c r="A67" s="305"/>
      <c r="B67" s="305"/>
      <c r="C67" s="305"/>
      <c r="D67" s="305"/>
      <c r="E67" s="305"/>
      <c r="F67" s="306"/>
      <c r="G67" s="306"/>
      <c r="H67" s="306"/>
      <c r="I67" s="149"/>
      <c r="J67" s="149"/>
      <c r="K67" s="318"/>
      <c r="L67" s="330"/>
      <c r="M67" s="331"/>
      <c r="N67" s="227"/>
      <c r="O67" s="332"/>
      <c r="P67" s="333"/>
      <c r="Q67" s="334" t="str">
        <f aca="false">R66 &amp; "-" &amp; T66</f>
        <v>-</v>
      </c>
      <c r="R67" s="325"/>
      <c r="S67" s="326"/>
      <c r="T67" s="325"/>
      <c r="U67" s="326"/>
      <c r="V67" s="327"/>
      <c r="W67" s="328"/>
      <c r="X67" s="140"/>
      <c r="Y67" s="140"/>
      <c r="Z67" s="140"/>
      <c r="AA67" s="137"/>
      <c r="AB67" s="140"/>
      <c r="AC67" s="140"/>
      <c r="AD67" s="140"/>
      <c r="AE67" s="140"/>
      <c r="AF67" s="140"/>
      <c r="AG67" s="140"/>
      <c r="AH67" s="140"/>
    </row>
    <row r="68" customFormat="false" ht="15" hidden="false" customHeight="true" outlineLevel="0" collapsed="false">
      <c r="A68" s="305"/>
      <c r="B68" s="305"/>
      <c r="C68" s="305"/>
      <c r="D68" s="305"/>
      <c r="E68" s="305"/>
      <c r="F68" s="306"/>
      <c r="G68" s="306"/>
      <c r="H68" s="306"/>
      <c r="I68" s="149"/>
      <c r="J68" s="149"/>
      <c r="K68" s="308"/>
      <c r="L68" s="335"/>
      <c r="M68" s="336" t="s">
        <v>185</v>
      </c>
      <c r="N68" s="337"/>
      <c r="O68" s="338"/>
      <c r="P68" s="338"/>
      <c r="Q68" s="338"/>
      <c r="R68" s="337"/>
      <c r="S68" s="173"/>
      <c r="T68" s="173"/>
      <c r="U68" s="173"/>
      <c r="V68" s="339"/>
      <c r="W68" s="328"/>
      <c r="X68" s="340"/>
      <c r="Y68" s="340"/>
      <c r="Z68" s="340"/>
      <c r="AA68" s="137"/>
      <c r="AB68" s="340"/>
      <c r="AC68" s="140"/>
      <c r="AD68" s="140"/>
      <c r="AE68" s="140"/>
      <c r="AF68" s="140"/>
      <c r="AG68" s="140"/>
      <c r="AH68" s="140"/>
      <c r="AI68" s="135"/>
    </row>
    <row r="69" customFormat="false" ht="14.25" hidden="false" customHeight="false" outlineLevel="0" collapsed="false">
      <c r="A69" s="305"/>
      <c r="B69" s="305"/>
      <c r="C69" s="305"/>
      <c r="D69" s="305"/>
      <c r="E69" s="306"/>
      <c r="F69" s="305"/>
      <c r="G69" s="305"/>
      <c r="H69" s="305"/>
      <c r="I69" s="149"/>
      <c r="J69" s="341"/>
      <c r="K69" s="308"/>
      <c r="L69" s="335"/>
      <c r="M69" s="342" t="s">
        <v>186</v>
      </c>
      <c r="N69" s="337"/>
      <c r="O69" s="338"/>
      <c r="P69" s="338"/>
      <c r="Q69" s="338"/>
      <c r="R69" s="337"/>
      <c r="S69" s="173"/>
      <c r="T69" s="173"/>
      <c r="U69" s="337"/>
      <c r="V69" s="173"/>
      <c r="W69" s="339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</row>
    <row r="70" customFormat="false" ht="14.25" hidden="false" customHeight="false" outlineLevel="0" collapsed="false">
      <c r="A70" s="305"/>
      <c r="B70" s="305"/>
      <c r="C70" s="305"/>
      <c r="D70" s="306"/>
      <c r="E70" s="189"/>
      <c r="F70" s="305"/>
      <c r="G70" s="305"/>
      <c r="H70" s="305"/>
      <c r="I70" s="308"/>
      <c r="J70" s="341"/>
      <c r="K70" s="308"/>
      <c r="L70" s="335"/>
      <c r="M70" s="268" t="s">
        <v>187</v>
      </c>
      <c r="N70" s="337"/>
      <c r="O70" s="338"/>
      <c r="P70" s="338"/>
      <c r="Q70" s="338"/>
      <c r="R70" s="337"/>
      <c r="S70" s="173"/>
      <c r="T70" s="173"/>
      <c r="U70" s="337"/>
      <c r="V70" s="173"/>
      <c r="W70" s="339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</row>
    <row r="71" customFormat="false" ht="14.25" hidden="false" customHeight="false" outlineLevel="0" collapsed="false">
      <c r="A71" s="305"/>
      <c r="B71" s="305"/>
      <c r="C71" s="306"/>
      <c r="D71" s="306"/>
      <c r="E71" s="189"/>
      <c r="F71" s="305"/>
      <c r="G71" s="305"/>
      <c r="H71" s="305"/>
      <c r="I71" s="308"/>
      <c r="J71" s="341"/>
      <c r="K71" s="308"/>
      <c r="L71" s="335"/>
      <c r="M71" s="343" t="s">
        <v>188</v>
      </c>
      <c r="N71" s="173"/>
      <c r="O71" s="343"/>
      <c r="P71" s="343"/>
      <c r="Q71" s="343"/>
      <c r="R71" s="337"/>
      <c r="S71" s="173"/>
      <c r="T71" s="173"/>
      <c r="U71" s="337"/>
      <c r="V71" s="173"/>
      <c r="W71" s="339"/>
      <c r="X71" s="340"/>
      <c r="Y71" s="340"/>
      <c r="Z71" s="340"/>
      <c r="AA71" s="340"/>
      <c r="AB71" s="340"/>
      <c r="AC71" s="340"/>
      <c r="AD71" s="340"/>
      <c r="AE71" s="340"/>
      <c r="AF71" s="340"/>
      <c r="AG71" s="340"/>
      <c r="AH71" s="340"/>
    </row>
    <row r="72" customFormat="false" ht="14.25" hidden="false" customHeight="false" outlineLevel="0" collapsed="false">
      <c r="A72" s="305"/>
      <c r="B72" s="306"/>
      <c r="C72" s="189"/>
      <c r="D72" s="189"/>
      <c r="E72" s="189"/>
      <c r="F72" s="305"/>
      <c r="G72" s="305"/>
      <c r="H72" s="305"/>
      <c r="I72" s="308"/>
      <c r="J72" s="341"/>
      <c r="K72" s="308"/>
      <c r="L72" s="335"/>
      <c r="M72" s="185" t="s">
        <v>119</v>
      </c>
      <c r="N72" s="173"/>
      <c r="O72" s="343"/>
      <c r="P72" s="343"/>
      <c r="Q72" s="343"/>
      <c r="R72" s="337"/>
      <c r="S72" s="173"/>
      <c r="T72" s="173"/>
      <c r="U72" s="337"/>
      <c r="V72" s="173"/>
      <c r="W72" s="339"/>
      <c r="X72" s="340"/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</row>
    <row r="73" customFormat="false" ht="14.25" hidden="false" customHeight="false" outlineLevel="0" collapsed="false">
      <c r="A73" s="306"/>
      <c r="B73" s="340"/>
      <c r="C73" s="340"/>
      <c r="D73" s="340"/>
      <c r="E73" s="344"/>
      <c r="F73" s="340"/>
      <c r="G73" s="305"/>
      <c r="H73" s="305"/>
      <c r="I73" s="158"/>
      <c r="J73" s="341"/>
      <c r="K73" s="318"/>
      <c r="L73" s="335"/>
      <c r="M73" s="276" t="s">
        <v>189</v>
      </c>
      <c r="N73" s="173"/>
      <c r="O73" s="343"/>
      <c r="P73" s="343"/>
      <c r="Q73" s="343"/>
      <c r="R73" s="337"/>
      <c r="S73" s="173"/>
      <c r="T73" s="173"/>
      <c r="U73" s="337"/>
      <c r="V73" s="173"/>
      <c r="W73" s="339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</row>
    <row r="74" customFormat="false" ht="18.75" hidden="false" customHeight="true" outlineLevel="0" collapsed="false"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I74" s="340"/>
      <c r="AJ74" s="340"/>
    </row>
    <row r="75" s="511" customFormat="true" ht="17.1" hidden="false" customHeight="true" outlineLevel="0" collapsed="false">
      <c r="A75" s="511" t="s">
        <v>1963</v>
      </c>
      <c r="C75" s="511" t="s">
        <v>98</v>
      </c>
      <c r="X75" s="534"/>
      <c r="Y75" s="534"/>
      <c r="Z75" s="534"/>
      <c r="AA75" s="534"/>
      <c r="AB75" s="534"/>
      <c r="AC75" s="534"/>
      <c r="AD75" s="534"/>
      <c r="AE75" s="534"/>
      <c r="AF75" s="534"/>
      <c r="AG75" s="534"/>
      <c r="AH75" s="534"/>
      <c r="AI75" s="534"/>
      <c r="AJ75" s="534"/>
    </row>
    <row r="76" customFormat="false" ht="17.1" hidden="false" customHeight="true" outlineLevel="0" collapsed="false">
      <c r="L76" s="527"/>
      <c r="M76" s="527"/>
      <c r="N76" s="527"/>
      <c r="O76" s="527"/>
      <c r="P76" s="527"/>
      <c r="Q76" s="527"/>
      <c r="R76" s="527"/>
      <c r="S76" s="527"/>
      <c r="T76" s="527"/>
      <c r="U76" s="527"/>
      <c r="V76" s="527"/>
      <c r="W76" s="527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I76" s="340"/>
      <c r="AJ76" s="340"/>
    </row>
    <row r="77" s="135" customFormat="true" ht="270" hidden="false" customHeight="false" outlineLevel="0" collapsed="false">
      <c r="A77" s="305" t="n">
        <v>1</v>
      </c>
      <c r="B77" s="306"/>
      <c r="C77" s="306"/>
      <c r="D77" s="306"/>
      <c r="E77" s="307"/>
      <c r="F77" s="305"/>
      <c r="G77" s="305"/>
      <c r="H77" s="305"/>
      <c r="I77" s="283"/>
      <c r="J77" s="308"/>
      <c r="K77" s="308"/>
      <c r="L77" s="315" t="e">
        <f aca="false">mergeValue()</f>
        <v>#VALUE!</v>
      </c>
      <c r="M77" s="531" t="s">
        <v>124</v>
      </c>
      <c r="N77" s="532"/>
      <c r="O77" s="259"/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259"/>
      <c r="AD77" s="259"/>
      <c r="AE77" s="259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9"/>
      <c r="AT77" s="259"/>
      <c r="AU77" s="259"/>
      <c r="AV77" s="259"/>
      <c r="AW77" s="259"/>
      <c r="AX77" s="259"/>
      <c r="AY77" s="259"/>
      <c r="AZ77" s="259"/>
      <c r="BA77" s="259"/>
      <c r="BB77" s="259"/>
      <c r="BC77" s="259"/>
      <c r="BD77" s="259"/>
      <c r="BE77" s="259"/>
      <c r="BF77" s="313" t="s">
        <v>176</v>
      </c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</row>
    <row r="78" s="135" customFormat="true" ht="371.25" hidden="false" customHeight="false" outlineLevel="0" collapsed="false">
      <c r="A78" s="305"/>
      <c r="B78" s="305" t="n">
        <v>1</v>
      </c>
      <c r="C78" s="306"/>
      <c r="D78" s="306"/>
      <c r="E78" s="305"/>
      <c r="F78" s="305"/>
      <c r="G78" s="305"/>
      <c r="H78" s="305"/>
      <c r="I78" s="158"/>
      <c r="J78" s="314"/>
      <c r="L78" s="315" t="e">
        <f aca="false">mergeValue() &amp;"."&amp;mergeValue()</f>
        <v>#VALUE!</v>
      </c>
      <c r="M78" s="316" t="s">
        <v>90</v>
      </c>
      <c r="N78" s="317"/>
      <c r="O78" s="259"/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59"/>
      <c r="AG78" s="259"/>
      <c r="AH78" s="259"/>
      <c r="AI78" s="259"/>
      <c r="AJ78" s="259"/>
      <c r="AK78" s="259"/>
      <c r="AL78" s="259"/>
      <c r="AM78" s="259"/>
      <c r="AN78" s="259"/>
      <c r="AO78" s="259"/>
      <c r="AP78" s="259"/>
      <c r="AQ78" s="259"/>
      <c r="AR78" s="259"/>
      <c r="AS78" s="259"/>
      <c r="AT78" s="259"/>
      <c r="AU78" s="259"/>
      <c r="AV78" s="259"/>
      <c r="AW78" s="259"/>
      <c r="AX78" s="259"/>
      <c r="AY78" s="259"/>
      <c r="AZ78" s="259"/>
      <c r="BA78" s="259"/>
      <c r="BB78" s="259"/>
      <c r="BC78" s="259"/>
      <c r="BD78" s="259"/>
      <c r="BE78" s="259"/>
      <c r="BF78" s="260" t="s">
        <v>177</v>
      </c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</row>
    <row r="79" s="135" customFormat="true" ht="409.5" hidden="false" customHeight="false" outlineLevel="0" collapsed="false">
      <c r="A79" s="305"/>
      <c r="B79" s="305"/>
      <c r="C79" s="305" t="n">
        <v>1</v>
      </c>
      <c r="D79" s="306"/>
      <c r="E79" s="305"/>
      <c r="F79" s="305"/>
      <c r="G79" s="305"/>
      <c r="H79" s="305"/>
      <c r="I79" s="318"/>
      <c r="J79" s="314"/>
      <c r="K79" s="150"/>
      <c r="L79" s="315" t="e">
        <f aca="false">mergeValue() &amp;"."&amp;mergeValue()&amp;"."&amp;mergeValue()</f>
        <v>#VALUE!</v>
      </c>
      <c r="M79" s="319" t="s">
        <v>178</v>
      </c>
      <c r="N79" s="317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59"/>
      <c r="AU79" s="259"/>
      <c r="AV79" s="259"/>
      <c r="AW79" s="259"/>
      <c r="AX79" s="259"/>
      <c r="AY79" s="259"/>
      <c r="AZ79" s="259"/>
      <c r="BA79" s="259"/>
      <c r="BB79" s="259"/>
      <c r="BC79" s="259"/>
      <c r="BD79" s="259"/>
      <c r="BE79" s="259"/>
      <c r="BF79" s="260" t="s">
        <v>179</v>
      </c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</row>
    <row r="80" s="135" customFormat="true" ht="409.5" hidden="false" customHeight="false" outlineLevel="0" collapsed="false">
      <c r="A80" s="305"/>
      <c r="B80" s="305"/>
      <c r="C80" s="305"/>
      <c r="D80" s="305" t="n">
        <v>1</v>
      </c>
      <c r="E80" s="305"/>
      <c r="F80" s="305"/>
      <c r="G80" s="305"/>
      <c r="H80" s="305"/>
      <c r="I80" s="149"/>
      <c r="J80" s="314"/>
      <c r="K80" s="150"/>
      <c r="L80" s="315" t="e">
        <f aca="false">mergeValue() &amp;"."&amp;mergeValue()&amp;"."&amp;mergeValue()&amp;"."&amp;mergeValue()</f>
        <v>#VALUE!</v>
      </c>
      <c r="M80" s="320" t="s">
        <v>180</v>
      </c>
      <c r="N80" s="317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41"/>
      <c r="AV80" s="241"/>
      <c r="AW80" s="241"/>
      <c r="AX80" s="241"/>
      <c r="AY80" s="241"/>
      <c r="AZ80" s="241"/>
      <c r="BA80" s="241"/>
      <c r="BB80" s="241"/>
      <c r="BC80" s="241"/>
      <c r="BD80" s="241"/>
      <c r="BE80" s="241"/>
      <c r="BF80" s="260" t="s">
        <v>181</v>
      </c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</row>
    <row r="81" s="135" customFormat="true" ht="409.5" hidden="false" customHeight="false" outlineLevel="0" collapsed="false">
      <c r="A81" s="305"/>
      <c r="B81" s="305"/>
      <c r="C81" s="305"/>
      <c r="D81" s="305"/>
      <c r="E81" s="305" t="n">
        <v>1</v>
      </c>
      <c r="F81" s="305"/>
      <c r="G81" s="305"/>
      <c r="H81" s="305"/>
      <c r="I81" s="149"/>
      <c r="J81" s="149"/>
      <c r="K81" s="150"/>
      <c r="L81" s="315" t="e">
        <f aca="false">mergeValue() &amp;"."&amp;mergeValue()&amp;"."&amp;mergeValue()&amp;"."&amp;mergeValue()&amp;"."&amp;mergeValue()</f>
        <v>#VALUE!</v>
      </c>
      <c r="M81" s="321" t="s">
        <v>182</v>
      </c>
      <c r="N81" s="260"/>
      <c r="O81" s="322"/>
      <c r="P81" s="322"/>
      <c r="Q81" s="322"/>
      <c r="R81" s="322"/>
      <c r="S81" s="322"/>
      <c r="T81" s="322"/>
      <c r="U81" s="322"/>
      <c r="V81" s="322"/>
      <c r="W81" s="322"/>
      <c r="X81" s="322"/>
      <c r="Y81" s="322"/>
      <c r="Z81" s="322"/>
      <c r="AA81" s="322"/>
      <c r="AB81" s="322"/>
      <c r="AC81" s="322"/>
      <c r="AD81" s="322"/>
      <c r="AE81" s="322"/>
      <c r="AF81" s="322"/>
      <c r="AG81" s="322"/>
      <c r="AH81" s="322"/>
      <c r="AI81" s="322"/>
      <c r="AJ81" s="322"/>
      <c r="AK81" s="322"/>
      <c r="AL81" s="322"/>
      <c r="AM81" s="322"/>
      <c r="AN81" s="322"/>
      <c r="AO81" s="322"/>
      <c r="AP81" s="322"/>
      <c r="AQ81" s="322"/>
      <c r="AR81" s="322"/>
      <c r="AS81" s="322"/>
      <c r="AT81" s="322"/>
      <c r="AU81" s="322"/>
      <c r="AV81" s="322"/>
      <c r="AW81" s="322"/>
      <c r="AX81" s="322"/>
      <c r="AY81" s="322"/>
      <c r="AZ81" s="322"/>
      <c r="BA81" s="322"/>
      <c r="BB81" s="322"/>
      <c r="BC81" s="322"/>
      <c r="BD81" s="322"/>
      <c r="BE81" s="322"/>
      <c r="BF81" s="260" t="s">
        <v>183</v>
      </c>
      <c r="BG81" s="140"/>
      <c r="BH81" s="137" t="e">
        <f aca="false">strCheckUnique()</f>
        <v>#VALUE!</v>
      </c>
      <c r="BI81" s="140"/>
      <c r="BJ81" s="137"/>
      <c r="BK81" s="140"/>
      <c r="BL81" s="140"/>
      <c r="BM81" s="140"/>
      <c r="BN81" s="140"/>
      <c r="BO81" s="140"/>
      <c r="BP81" s="140"/>
      <c r="BQ81" s="140"/>
      <c r="BR81" s="140"/>
    </row>
    <row r="82" s="135" customFormat="true" ht="66" hidden="false" customHeight="true" outlineLevel="0" collapsed="false">
      <c r="A82" s="305"/>
      <c r="B82" s="305"/>
      <c r="C82" s="305"/>
      <c r="D82" s="305"/>
      <c r="E82" s="305"/>
      <c r="F82" s="306" t="n">
        <v>1</v>
      </c>
      <c r="G82" s="306"/>
      <c r="H82" s="306"/>
      <c r="I82" s="149"/>
      <c r="J82" s="149"/>
      <c r="K82" s="318"/>
      <c r="L82" s="315" t="e">
        <f aca="false">mergeValue() &amp;"."&amp;mergeValue()&amp;"."&amp;mergeValue()&amp;"."&amp;mergeValue()&amp;"."&amp;mergeValue()&amp;"."&amp;mergeValue()</f>
        <v>#VALUE!</v>
      </c>
      <c r="M82" s="323"/>
      <c r="N82" s="332"/>
      <c r="O82" s="351"/>
      <c r="P82" s="324"/>
      <c r="Q82" s="324"/>
      <c r="R82" s="325"/>
      <c r="S82" s="326" t="s">
        <v>89</v>
      </c>
      <c r="T82" s="325"/>
      <c r="U82" s="326" t="s">
        <v>89</v>
      </c>
      <c r="V82" s="351"/>
      <c r="W82" s="324"/>
      <c r="X82" s="324"/>
      <c r="Y82" s="325"/>
      <c r="Z82" s="326" t="s">
        <v>89</v>
      </c>
      <c r="AA82" s="325"/>
      <c r="AB82" s="326" t="s">
        <v>89</v>
      </c>
      <c r="AC82" s="351"/>
      <c r="AD82" s="324"/>
      <c r="AE82" s="324"/>
      <c r="AF82" s="325"/>
      <c r="AG82" s="326" t="s">
        <v>89</v>
      </c>
      <c r="AH82" s="325"/>
      <c r="AI82" s="326" t="s">
        <v>89</v>
      </c>
      <c r="AJ82" s="351"/>
      <c r="AK82" s="324"/>
      <c r="AL82" s="324"/>
      <c r="AM82" s="325"/>
      <c r="AN82" s="326" t="s">
        <v>89</v>
      </c>
      <c r="AO82" s="325"/>
      <c r="AP82" s="326" t="s">
        <v>89</v>
      </c>
      <c r="AQ82" s="351"/>
      <c r="AR82" s="324"/>
      <c r="AS82" s="324"/>
      <c r="AT82" s="325"/>
      <c r="AU82" s="326" t="s">
        <v>89</v>
      </c>
      <c r="AV82" s="325"/>
      <c r="AW82" s="326" t="s">
        <v>89</v>
      </c>
      <c r="AX82" s="351"/>
      <c r="AY82" s="324"/>
      <c r="AZ82" s="324"/>
      <c r="BA82" s="325"/>
      <c r="BB82" s="326" t="s">
        <v>89</v>
      </c>
      <c r="BC82" s="325"/>
      <c r="BD82" s="326" t="s">
        <v>35</v>
      </c>
      <c r="BE82" s="327"/>
      <c r="BF82" s="328" t="s">
        <v>184</v>
      </c>
      <c r="BG82" s="140" t="e">
        <f aca="false">strCheckDate()</f>
        <v>#VALUE!</v>
      </c>
      <c r="BH82" s="137"/>
      <c r="BI82" s="137" t="str">
        <f aca="false">IF(M82="","",M82 )</f>
        <v/>
      </c>
      <c r="BJ82" s="137"/>
      <c r="BK82" s="137"/>
      <c r="BL82" s="137"/>
      <c r="BM82" s="140"/>
      <c r="BN82" s="140"/>
      <c r="BO82" s="140"/>
      <c r="BP82" s="140"/>
      <c r="BQ82" s="140"/>
      <c r="BR82" s="140"/>
    </row>
    <row r="83" s="135" customFormat="true" ht="14.25" hidden="true" customHeight="true" outlineLevel="0" collapsed="false">
      <c r="A83" s="305"/>
      <c r="B83" s="305"/>
      <c r="C83" s="305"/>
      <c r="D83" s="305"/>
      <c r="E83" s="305"/>
      <c r="F83" s="306"/>
      <c r="G83" s="306"/>
      <c r="H83" s="306"/>
      <c r="I83" s="149"/>
      <c r="J83" s="149"/>
      <c r="K83" s="318"/>
      <c r="L83" s="330"/>
      <c r="M83" s="331"/>
      <c r="N83" s="332"/>
      <c r="O83" s="332"/>
      <c r="P83" s="333"/>
      <c r="Q83" s="334" t="str">
        <f aca="false">R82 &amp; "-" &amp; T82</f>
        <v>-</v>
      </c>
      <c r="R83" s="325"/>
      <c r="S83" s="326"/>
      <c r="T83" s="325"/>
      <c r="U83" s="326"/>
      <c r="V83" s="332"/>
      <c r="W83" s="333"/>
      <c r="X83" s="334" t="str">
        <f aca="false">Y82 &amp; "-" &amp; AA82</f>
        <v>-</v>
      </c>
      <c r="Y83" s="325"/>
      <c r="Z83" s="326"/>
      <c r="AA83" s="325"/>
      <c r="AB83" s="326"/>
      <c r="AC83" s="332"/>
      <c r="AD83" s="333"/>
      <c r="AE83" s="334" t="str">
        <f aca="false">AF82 &amp; "-" &amp; AH82</f>
        <v>-</v>
      </c>
      <c r="AF83" s="325"/>
      <c r="AG83" s="326"/>
      <c r="AH83" s="325"/>
      <c r="AI83" s="326"/>
      <c r="AJ83" s="332"/>
      <c r="AK83" s="333"/>
      <c r="AL83" s="334" t="str">
        <f aca="false">AM82 &amp; "-" &amp; AO82</f>
        <v>-</v>
      </c>
      <c r="AM83" s="325"/>
      <c r="AN83" s="326"/>
      <c r="AO83" s="325"/>
      <c r="AP83" s="326"/>
      <c r="AQ83" s="332"/>
      <c r="AR83" s="333"/>
      <c r="AS83" s="334" t="str">
        <f aca="false">AT82 &amp; "-" &amp; AV82</f>
        <v>-</v>
      </c>
      <c r="AT83" s="325"/>
      <c r="AU83" s="326"/>
      <c r="AV83" s="325"/>
      <c r="AW83" s="326"/>
      <c r="AX83" s="332"/>
      <c r="AY83" s="333"/>
      <c r="AZ83" s="334" t="str">
        <f aca="false">BA82 &amp; "-" &amp; BC82</f>
        <v>-</v>
      </c>
      <c r="BA83" s="325"/>
      <c r="BB83" s="326"/>
      <c r="BC83" s="325"/>
      <c r="BD83" s="326"/>
      <c r="BE83" s="327"/>
      <c r="BF83" s="328"/>
      <c r="BG83" s="140"/>
      <c r="BH83" s="137"/>
      <c r="BI83" s="137"/>
      <c r="BJ83" s="137"/>
      <c r="BK83" s="137"/>
      <c r="BL83" s="137"/>
      <c r="BM83" s="140"/>
      <c r="BN83" s="140"/>
      <c r="BO83" s="140"/>
      <c r="BP83" s="140"/>
      <c r="BQ83" s="140"/>
      <c r="BR83" s="140"/>
    </row>
    <row r="84" customFormat="false" ht="15" hidden="false" customHeight="true" outlineLevel="0" collapsed="false">
      <c r="A84" s="305"/>
      <c r="B84" s="305"/>
      <c r="C84" s="305"/>
      <c r="D84" s="305"/>
      <c r="E84" s="305"/>
      <c r="F84" s="306"/>
      <c r="G84" s="306"/>
      <c r="H84" s="306"/>
      <c r="I84" s="149"/>
      <c r="J84" s="149"/>
      <c r="K84" s="308"/>
      <c r="L84" s="335"/>
      <c r="M84" s="336" t="s">
        <v>185</v>
      </c>
      <c r="N84" s="342"/>
      <c r="O84" s="338"/>
      <c r="P84" s="338"/>
      <c r="Q84" s="338"/>
      <c r="R84" s="337"/>
      <c r="S84" s="173"/>
      <c r="T84" s="173"/>
      <c r="U84" s="173"/>
      <c r="V84" s="338"/>
      <c r="W84" s="338"/>
      <c r="X84" s="338"/>
      <c r="Y84" s="337"/>
      <c r="Z84" s="173"/>
      <c r="AA84" s="173"/>
      <c r="AB84" s="173"/>
      <c r="AC84" s="338"/>
      <c r="AD84" s="338"/>
      <c r="AE84" s="338"/>
      <c r="AF84" s="337"/>
      <c r="AG84" s="173"/>
      <c r="AH84" s="173"/>
      <c r="AI84" s="173"/>
      <c r="AJ84" s="338"/>
      <c r="AK84" s="338"/>
      <c r="AL84" s="338"/>
      <c r="AM84" s="337"/>
      <c r="AN84" s="173"/>
      <c r="AO84" s="173"/>
      <c r="AP84" s="173"/>
      <c r="AQ84" s="338"/>
      <c r="AR84" s="338"/>
      <c r="AS84" s="338"/>
      <c r="AT84" s="337"/>
      <c r="AU84" s="173"/>
      <c r="AV84" s="173"/>
      <c r="AW84" s="173"/>
      <c r="AX84" s="338"/>
      <c r="AY84" s="338"/>
      <c r="AZ84" s="338"/>
      <c r="BA84" s="337"/>
      <c r="BB84" s="173"/>
      <c r="BC84" s="173"/>
      <c r="BD84" s="173"/>
      <c r="BE84" s="339"/>
      <c r="BF84" s="328"/>
      <c r="BG84" s="340"/>
      <c r="BH84" s="340"/>
      <c r="BI84" s="340"/>
      <c r="BJ84" s="340"/>
      <c r="BK84" s="340"/>
      <c r="BL84" s="340"/>
      <c r="BM84" s="340"/>
      <c r="BN84" s="340"/>
      <c r="BO84" s="340"/>
      <c r="BP84" s="340"/>
      <c r="BQ84" s="340"/>
      <c r="BR84" s="340"/>
    </row>
    <row r="85" customFormat="false" ht="14.25" hidden="false" customHeight="false" outlineLevel="0" collapsed="false">
      <c r="A85" s="305"/>
      <c r="B85" s="305"/>
      <c r="C85" s="305"/>
      <c r="D85" s="305"/>
      <c r="E85" s="306"/>
      <c r="F85" s="305"/>
      <c r="G85" s="305"/>
      <c r="H85" s="305"/>
      <c r="I85" s="149"/>
      <c r="J85" s="341"/>
      <c r="K85" s="308"/>
      <c r="L85" s="335"/>
      <c r="M85" s="342" t="s">
        <v>186</v>
      </c>
      <c r="N85" s="268"/>
      <c r="O85" s="338"/>
      <c r="P85" s="338"/>
      <c r="Q85" s="338"/>
      <c r="R85" s="337"/>
      <c r="S85" s="173"/>
      <c r="T85" s="173"/>
      <c r="U85" s="337"/>
      <c r="V85" s="338"/>
      <c r="W85" s="338"/>
      <c r="X85" s="338"/>
      <c r="Y85" s="337"/>
      <c r="Z85" s="173"/>
      <c r="AA85" s="173"/>
      <c r="AB85" s="337"/>
      <c r="AC85" s="338"/>
      <c r="AD85" s="338"/>
      <c r="AE85" s="338"/>
      <c r="AF85" s="337"/>
      <c r="AG85" s="173"/>
      <c r="AH85" s="173"/>
      <c r="AI85" s="337"/>
      <c r="AJ85" s="338"/>
      <c r="AK85" s="338"/>
      <c r="AL85" s="338"/>
      <c r="AM85" s="337"/>
      <c r="AN85" s="173"/>
      <c r="AO85" s="173"/>
      <c r="AP85" s="337"/>
      <c r="AQ85" s="338"/>
      <c r="AR85" s="338"/>
      <c r="AS85" s="338"/>
      <c r="AT85" s="337"/>
      <c r="AU85" s="173"/>
      <c r="AV85" s="173"/>
      <c r="AW85" s="337"/>
      <c r="AX85" s="338"/>
      <c r="AY85" s="338"/>
      <c r="AZ85" s="338"/>
      <c r="BA85" s="337"/>
      <c r="BB85" s="173"/>
      <c r="BC85" s="173"/>
      <c r="BD85" s="337"/>
      <c r="BE85" s="173"/>
      <c r="BF85" s="339"/>
      <c r="BG85" s="340"/>
      <c r="BH85" s="340"/>
      <c r="BI85" s="340"/>
      <c r="BJ85" s="340"/>
      <c r="BK85" s="340"/>
      <c r="BL85" s="340"/>
      <c r="BM85" s="340"/>
      <c r="BN85" s="340"/>
      <c r="BO85" s="340"/>
      <c r="BP85" s="340"/>
      <c r="BQ85" s="340"/>
      <c r="BR85" s="340"/>
    </row>
    <row r="86" customFormat="false" ht="14.25" hidden="false" customHeight="false" outlineLevel="0" collapsed="false">
      <c r="A86" s="305"/>
      <c r="B86" s="305"/>
      <c r="C86" s="305"/>
      <c r="D86" s="306"/>
      <c r="E86" s="189"/>
      <c r="F86" s="305"/>
      <c r="G86" s="305"/>
      <c r="H86" s="305"/>
      <c r="I86" s="308"/>
      <c r="J86" s="341"/>
      <c r="K86" s="308"/>
      <c r="L86" s="335"/>
      <c r="M86" s="268" t="s">
        <v>187</v>
      </c>
      <c r="N86" s="343"/>
      <c r="O86" s="338"/>
      <c r="P86" s="338"/>
      <c r="Q86" s="338"/>
      <c r="R86" s="337"/>
      <c r="S86" s="173"/>
      <c r="T86" s="173"/>
      <c r="U86" s="337"/>
      <c r="V86" s="338"/>
      <c r="W86" s="338"/>
      <c r="X86" s="338"/>
      <c r="Y86" s="337"/>
      <c r="Z86" s="173"/>
      <c r="AA86" s="173"/>
      <c r="AB86" s="337"/>
      <c r="AC86" s="338"/>
      <c r="AD86" s="338"/>
      <c r="AE86" s="338"/>
      <c r="AF86" s="337"/>
      <c r="AG86" s="173"/>
      <c r="AH86" s="173"/>
      <c r="AI86" s="337"/>
      <c r="AJ86" s="338"/>
      <c r="AK86" s="338"/>
      <c r="AL86" s="338"/>
      <c r="AM86" s="337"/>
      <c r="AN86" s="173"/>
      <c r="AO86" s="173"/>
      <c r="AP86" s="337"/>
      <c r="AQ86" s="338"/>
      <c r="AR86" s="338"/>
      <c r="AS86" s="338"/>
      <c r="AT86" s="337"/>
      <c r="AU86" s="173"/>
      <c r="AV86" s="173"/>
      <c r="AW86" s="337"/>
      <c r="AX86" s="338"/>
      <c r="AY86" s="338"/>
      <c r="AZ86" s="338"/>
      <c r="BA86" s="337"/>
      <c r="BB86" s="173"/>
      <c r="BC86" s="173"/>
      <c r="BD86" s="337"/>
      <c r="BE86" s="173"/>
      <c r="BF86" s="339"/>
      <c r="BG86" s="340"/>
      <c r="BH86" s="340"/>
      <c r="BI86" s="340"/>
      <c r="BJ86" s="340"/>
      <c r="BK86" s="340"/>
      <c r="BL86" s="340"/>
      <c r="BM86" s="340"/>
      <c r="BN86" s="340"/>
      <c r="BO86" s="340"/>
      <c r="BP86" s="340"/>
      <c r="BQ86" s="340"/>
      <c r="BR86" s="340"/>
    </row>
    <row r="87" customFormat="false" ht="14.25" hidden="false" customHeight="false" outlineLevel="0" collapsed="false">
      <c r="A87" s="305"/>
      <c r="B87" s="305"/>
      <c r="C87" s="306"/>
      <c r="D87" s="306"/>
      <c r="E87" s="189"/>
      <c r="F87" s="305"/>
      <c r="G87" s="305"/>
      <c r="H87" s="305"/>
      <c r="I87" s="308"/>
      <c r="J87" s="341"/>
      <c r="K87" s="308"/>
      <c r="L87" s="335"/>
      <c r="M87" s="343" t="s">
        <v>188</v>
      </c>
      <c r="N87" s="343"/>
      <c r="O87" s="343"/>
      <c r="P87" s="343"/>
      <c r="Q87" s="343"/>
      <c r="R87" s="337"/>
      <c r="S87" s="173"/>
      <c r="T87" s="173"/>
      <c r="U87" s="337"/>
      <c r="V87" s="343"/>
      <c r="W87" s="343"/>
      <c r="X87" s="343"/>
      <c r="Y87" s="337"/>
      <c r="Z87" s="173"/>
      <c r="AA87" s="173"/>
      <c r="AB87" s="337"/>
      <c r="AC87" s="343"/>
      <c r="AD87" s="343"/>
      <c r="AE87" s="343"/>
      <c r="AF87" s="337"/>
      <c r="AG87" s="173"/>
      <c r="AH87" s="173"/>
      <c r="AI87" s="337"/>
      <c r="AJ87" s="343"/>
      <c r="AK87" s="343"/>
      <c r="AL87" s="343"/>
      <c r="AM87" s="337"/>
      <c r="AN87" s="173"/>
      <c r="AO87" s="173"/>
      <c r="AP87" s="337"/>
      <c r="AQ87" s="343"/>
      <c r="AR87" s="343"/>
      <c r="AS87" s="343"/>
      <c r="AT87" s="337"/>
      <c r="AU87" s="173"/>
      <c r="AV87" s="173"/>
      <c r="AW87" s="337"/>
      <c r="AX87" s="343"/>
      <c r="AY87" s="343"/>
      <c r="AZ87" s="343"/>
      <c r="BA87" s="337"/>
      <c r="BB87" s="173"/>
      <c r="BC87" s="173"/>
      <c r="BD87" s="337"/>
      <c r="BE87" s="173"/>
      <c r="BF87" s="339"/>
      <c r="BG87" s="340"/>
      <c r="BH87" s="340"/>
      <c r="BI87" s="340"/>
      <c r="BJ87" s="340"/>
      <c r="BK87" s="340"/>
      <c r="BL87" s="340"/>
      <c r="BM87" s="340"/>
      <c r="BN87" s="340"/>
      <c r="BO87" s="340"/>
      <c r="BP87" s="340"/>
      <c r="BQ87" s="340"/>
      <c r="BR87" s="340"/>
    </row>
    <row r="88" customFormat="false" ht="14.25" hidden="false" customHeight="false" outlineLevel="0" collapsed="false">
      <c r="A88" s="305"/>
      <c r="B88" s="306"/>
      <c r="C88" s="189"/>
      <c r="D88" s="189"/>
      <c r="E88" s="189"/>
      <c r="F88" s="305"/>
      <c r="G88" s="305"/>
      <c r="H88" s="305"/>
      <c r="I88" s="308"/>
      <c r="J88" s="341"/>
      <c r="K88" s="308"/>
      <c r="L88" s="335"/>
      <c r="M88" s="185" t="s">
        <v>119</v>
      </c>
      <c r="N88" s="343"/>
      <c r="O88" s="343"/>
      <c r="P88" s="343"/>
      <c r="Q88" s="343"/>
      <c r="R88" s="337"/>
      <c r="S88" s="173"/>
      <c r="T88" s="173"/>
      <c r="U88" s="337"/>
      <c r="V88" s="343"/>
      <c r="W88" s="343"/>
      <c r="X88" s="343"/>
      <c r="Y88" s="337"/>
      <c r="Z88" s="173"/>
      <c r="AA88" s="173"/>
      <c r="AB88" s="337"/>
      <c r="AC88" s="343"/>
      <c r="AD88" s="343"/>
      <c r="AE88" s="343"/>
      <c r="AF88" s="337"/>
      <c r="AG88" s="173"/>
      <c r="AH88" s="173"/>
      <c r="AI88" s="337"/>
      <c r="AJ88" s="343"/>
      <c r="AK88" s="343"/>
      <c r="AL88" s="343"/>
      <c r="AM88" s="337"/>
      <c r="AN88" s="173"/>
      <c r="AO88" s="173"/>
      <c r="AP88" s="337"/>
      <c r="AQ88" s="343"/>
      <c r="AR88" s="343"/>
      <c r="AS88" s="343"/>
      <c r="AT88" s="337"/>
      <c r="AU88" s="173"/>
      <c r="AV88" s="173"/>
      <c r="AW88" s="337"/>
      <c r="AX88" s="343"/>
      <c r="AY88" s="343"/>
      <c r="AZ88" s="343"/>
      <c r="BA88" s="337"/>
      <c r="BB88" s="173"/>
      <c r="BC88" s="173"/>
      <c r="BD88" s="337"/>
      <c r="BE88" s="173"/>
      <c r="BF88" s="339"/>
      <c r="BG88" s="340"/>
      <c r="BH88" s="340"/>
      <c r="BI88" s="340"/>
      <c r="BJ88" s="340"/>
      <c r="BK88" s="340"/>
      <c r="BL88" s="340"/>
      <c r="BM88" s="340"/>
      <c r="BN88" s="340"/>
      <c r="BO88" s="340"/>
      <c r="BP88" s="340"/>
      <c r="BQ88" s="340"/>
      <c r="BR88" s="340"/>
    </row>
    <row r="89" customFormat="false" ht="14.25" hidden="false" customHeight="false" outlineLevel="0" collapsed="false">
      <c r="A89" s="306"/>
      <c r="B89" s="340"/>
      <c r="C89" s="340"/>
      <c r="D89" s="340"/>
      <c r="E89" s="344"/>
      <c r="F89" s="340"/>
      <c r="G89" s="305"/>
      <c r="H89" s="305"/>
      <c r="I89" s="158"/>
      <c r="J89" s="341"/>
      <c r="K89" s="318"/>
      <c r="L89" s="335"/>
      <c r="M89" s="276" t="s">
        <v>189</v>
      </c>
      <c r="N89" s="343"/>
      <c r="O89" s="343"/>
      <c r="P89" s="343"/>
      <c r="Q89" s="343"/>
      <c r="R89" s="337"/>
      <c r="S89" s="173"/>
      <c r="T89" s="173"/>
      <c r="U89" s="337"/>
      <c r="V89" s="173"/>
      <c r="W89" s="339"/>
      <c r="X89" s="340"/>
      <c r="Y89" s="340"/>
      <c r="Z89" s="340"/>
      <c r="AA89" s="340"/>
      <c r="AB89" s="340"/>
      <c r="AC89" s="340"/>
      <c r="AD89" s="340"/>
      <c r="AE89" s="340"/>
      <c r="AF89" s="340"/>
      <c r="AG89" s="340"/>
      <c r="AH89" s="340"/>
      <c r="AI89" s="340"/>
    </row>
    <row r="90" s="511" customFormat="true" ht="17.1" hidden="true" customHeight="true" outlineLevel="0" collapsed="false">
      <c r="G90" s="511" t="s">
        <v>1963</v>
      </c>
      <c r="I90" s="511" t="s">
        <v>99</v>
      </c>
    </row>
    <row r="91" customFormat="false" ht="17.1" hidden="true" customHeight="true" outlineLevel="0" collapsed="false">
      <c r="X91" s="527"/>
      <c r="Y91" s="2"/>
      <c r="Z91" s="2"/>
    </row>
    <row r="92" customFormat="false" ht="16.5" hidden="true" customHeight="true" outlineLevel="0" collapsed="false">
      <c r="G92" s="308"/>
      <c r="H92" s="308"/>
      <c r="I92" s="308"/>
      <c r="J92" s="308"/>
      <c r="K92" s="308"/>
      <c r="L92" s="535" t="s">
        <v>95</v>
      </c>
      <c r="M92" s="536" t="s">
        <v>124</v>
      </c>
      <c r="N92" s="411"/>
      <c r="O92" s="533"/>
      <c r="P92" s="533"/>
      <c r="Q92" s="533"/>
      <c r="R92" s="533"/>
      <c r="S92" s="533"/>
      <c r="T92" s="533"/>
      <c r="U92" s="533"/>
      <c r="V92" s="533"/>
      <c r="W92" s="533"/>
      <c r="X92" s="533"/>
      <c r="Y92" s="533"/>
      <c r="Z92" s="533"/>
      <c r="AA92" s="533"/>
      <c r="AB92" s="537"/>
      <c r="AC92" s="340"/>
      <c r="AD92" s="340"/>
      <c r="AE92" s="340"/>
      <c r="AF92" s="340"/>
      <c r="AG92" s="340"/>
      <c r="AH92" s="340"/>
      <c r="AI92" s="340"/>
      <c r="AJ92" s="340"/>
      <c r="AK92" s="340"/>
      <c r="AL92" s="340"/>
      <c r="AM92" s="340"/>
      <c r="AN92" s="340"/>
    </row>
    <row r="93" s="135" customFormat="true" ht="15" hidden="true" customHeight="true" outlineLevel="0" collapsed="false">
      <c r="G93" s="403"/>
      <c r="H93" s="158"/>
      <c r="I93" s="158"/>
      <c r="J93" s="314"/>
      <c r="L93" s="538" t="s">
        <v>224</v>
      </c>
      <c r="M93" s="539" t="s">
        <v>90</v>
      </c>
      <c r="N93" s="540"/>
      <c r="O93" s="533"/>
      <c r="P93" s="533"/>
      <c r="Q93" s="533"/>
      <c r="R93" s="533"/>
      <c r="S93" s="533"/>
      <c r="T93" s="533"/>
      <c r="U93" s="533"/>
      <c r="V93" s="533"/>
      <c r="W93" s="533"/>
      <c r="X93" s="533"/>
      <c r="Y93" s="533"/>
      <c r="Z93" s="533"/>
      <c r="AA93" s="533"/>
      <c r="AB93" s="537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</row>
    <row r="94" s="135" customFormat="true" ht="15" hidden="true" customHeight="true" outlineLevel="0" collapsed="false">
      <c r="G94" s="403"/>
      <c r="H94" s="158"/>
      <c r="I94" s="158"/>
      <c r="J94" s="314"/>
      <c r="L94" s="538" t="s">
        <v>226</v>
      </c>
      <c r="M94" s="541" t="s">
        <v>1969</v>
      </c>
      <c r="N94" s="542"/>
      <c r="O94" s="533"/>
      <c r="P94" s="533"/>
      <c r="Q94" s="533"/>
      <c r="R94" s="533"/>
      <c r="S94" s="533"/>
      <c r="T94" s="533"/>
      <c r="U94" s="533"/>
      <c r="V94" s="533"/>
      <c r="W94" s="533"/>
      <c r="X94" s="533"/>
      <c r="Y94" s="533"/>
      <c r="Z94" s="533"/>
      <c r="AA94" s="533"/>
      <c r="AB94" s="537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</row>
    <row r="95" s="135" customFormat="true" ht="15" hidden="true" customHeight="true" outlineLevel="0" collapsed="false">
      <c r="G95" s="403"/>
      <c r="H95" s="158"/>
      <c r="I95" s="158"/>
      <c r="J95" s="314"/>
      <c r="L95" s="538" t="s">
        <v>1970</v>
      </c>
      <c r="M95" s="543" t="s">
        <v>1971</v>
      </c>
      <c r="N95" s="544"/>
      <c r="O95" s="533"/>
      <c r="P95" s="533"/>
      <c r="Q95" s="533"/>
      <c r="R95" s="533"/>
      <c r="S95" s="533"/>
      <c r="T95" s="533"/>
      <c r="U95" s="533"/>
      <c r="V95" s="533"/>
      <c r="W95" s="533"/>
      <c r="X95" s="533"/>
      <c r="Y95" s="533"/>
      <c r="Z95" s="533"/>
      <c r="AA95" s="533"/>
      <c r="AB95" s="537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</row>
    <row r="96" s="135" customFormat="true" ht="0.2" hidden="true" customHeight="true" outlineLevel="0" collapsed="false">
      <c r="G96" s="308"/>
      <c r="H96" s="158"/>
      <c r="I96" s="545"/>
      <c r="J96" s="314"/>
      <c r="L96" s="538"/>
      <c r="M96" s="321"/>
      <c r="N96" s="385"/>
      <c r="O96" s="546"/>
      <c r="P96" s="547"/>
      <c r="Q96" s="547"/>
      <c r="R96" s="547"/>
      <c r="S96" s="547"/>
      <c r="T96" s="547"/>
      <c r="U96" s="547"/>
      <c r="V96" s="547"/>
      <c r="W96" s="547"/>
      <c r="X96" s="547"/>
      <c r="Y96" s="547"/>
      <c r="Z96" s="547"/>
      <c r="AA96" s="548"/>
      <c r="AB96" s="549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</row>
    <row r="97" s="135" customFormat="true" ht="15" hidden="true" customHeight="true" outlineLevel="0" collapsed="false">
      <c r="G97" s="550"/>
      <c r="H97" s="158"/>
      <c r="I97" s="376"/>
      <c r="J97" s="551"/>
      <c r="K97" s="552"/>
      <c r="L97" s="538" t="s">
        <v>1972</v>
      </c>
      <c r="M97" s="553" t="s">
        <v>182</v>
      </c>
      <c r="N97" s="554"/>
      <c r="O97" s="555"/>
      <c r="P97" s="555"/>
      <c r="Q97" s="555"/>
      <c r="R97" s="555"/>
      <c r="S97" s="555"/>
      <c r="T97" s="555"/>
      <c r="U97" s="555"/>
      <c r="V97" s="555"/>
      <c r="W97" s="555"/>
      <c r="X97" s="555"/>
      <c r="Y97" s="555"/>
      <c r="Z97" s="555"/>
      <c r="AA97" s="555"/>
      <c r="AB97" s="537"/>
      <c r="AC97" s="140"/>
      <c r="AD97" s="137" t="e">
        <f aca="false">strCheckUnique()</f>
        <v>#VALUE!</v>
      </c>
      <c r="AE97" s="140"/>
      <c r="AF97" s="137"/>
      <c r="AG97" s="140"/>
      <c r="AH97" s="140"/>
      <c r="AI97" s="140"/>
      <c r="AJ97" s="140"/>
      <c r="AK97" s="140"/>
      <c r="AL97" s="140"/>
      <c r="AM97" s="140"/>
      <c r="AN97" s="140"/>
    </row>
    <row r="98" s="135" customFormat="true" ht="15" hidden="true" customHeight="true" outlineLevel="0" collapsed="false">
      <c r="G98" s="550"/>
      <c r="H98" s="158" t="n">
        <v>1</v>
      </c>
      <c r="I98" s="376"/>
      <c r="J98" s="377"/>
      <c r="K98" s="552"/>
      <c r="L98" s="330"/>
      <c r="M98" s="556"/>
      <c r="N98" s="331"/>
      <c r="O98" s="324"/>
      <c r="P98" s="557"/>
      <c r="Q98" s="557"/>
      <c r="R98" s="557"/>
      <c r="S98" s="557"/>
      <c r="T98" s="557"/>
      <c r="U98" s="557"/>
      <c r="V98" s="334" t="str">
        <f aca="false">W98 &amp; "-" &amp; Y98</f>
        <v>-</v>
      </c>
      <c r="W98" s="558"/>
      <c r="X98" s="326" t="s">
        <v>89</v>
      </c>
      <c r="Y98" s="558"/>
      <c r="Z98" s="559" t="s">
        <v>35</v>
      </c>
      <c r="AA98" s="227"/>
      <c r="AB98" s="537"/>
      <c r="AC98" s="140" t="e">
        <f aca="false">strCheckDate()</f>
        <v>#VALUE!</v>
      </c>
      <c r="AD98" s="137"/>
      <c r="AE98" s="137" t="str">
        <f aca="false">IF(M98="","",M98 )</f>
        <v/>
      </c>
      <c r="AF98" s="137"/>
      <c r="AG98" s="137"/>
      <c r="AH98" s="137"/>
      <c r="AI98" s="140"/>
      <c r="AJ98" s="140"/>
      <c r="AK98" s="140"/>
      <c r="AL98" s="140"/>
      <c r="AM98" s="140"/>
      <c r="AN98" s="140"/>
    </row>
    <row r="99" s="135" customFormat="true" ht="0.2" hidden="true" customHeight="true" outlineLevel="0" collapsed="false">
      <c r="G99" s="550"/>
      <c r="H99" s="158"/>
      <c r="I99" s="376"/>
      <c r="J99" s="377"/>
      <c r="K99" s="552"/>
      <c r="L99" s="330"/>
      <c r="M99" s="331"/>
      <c r="N99" s="331"/>
      <c r="O99" s="324"/>
      <c r="P99" s="557"/>
      <c r="Q99" s="557"/>
      <c r="R99" s="557"/>
      <c r="S99" s="557"/>
      <c r="T99" s="557"/>
      <c r="U99" s="334"/>
      <c r="V99" s="334"/>
      <c r="W99" s="558"/>
      <c r="X99" s="326"/>
      <c r="Y99" s="558"/>
      <c r="Z99" s="559"/>
      <c r="AA99" s="227"/>
      <c r="AB99" s="560"/>
      <c r="AC99" s="140"/>
      <c r="AD99" s="140"/>
      <c r="AE99" s="140"/>
      <c r="AF99" s="137" t="n">
        <f aca="true">OFFSET(AF99,-1,0)</f>
        <v>0</v>
      </c>
      <c r="AG99" s="140"/>
      <c r="AH99" s="140"/>
      <c r="AI99" s="140"/>
      <c r="AJ99" s="140"/>
      <c r="AK99" s="140"/>
      <c r="AL99" s="140"/>
      <c r="AM99" s="140"/>
      <c r="AN99" s="140"/>
    </row>
    <row r="100" s="135" customFormat="true" ht="15" hidden="true" customHeight="true" outlineLevel="0" collapsed="false">
      <c r="G100" s="550"/>
      <c r="H100" s="158"/>
      <c r="I100" s="376"/>
      <c r="J100" s="377"/>
      <c r="K100" s="552"/>
      <c r="L100" s="561"/>
      <c r="M100" s="562"/>
      <c r="N100" s="563"/>
      <c r="O100" s="324"/>
      <c r="P100" s="557"/>
      <c r="Q100" s="557"/>
      <c r="R100" s="557"/>
      <c r="S100" s="557"/>
      <c r="T100" s="557"/>
      <c r="U100" s="557"/>
      <c r="V100" s="334" t="str">
        <f aca="false">W100 &amp; "-" &amp; Y100</f>
        <v>-</v>
      </c>
      <c r="W100" s="558"/>
      <c r="X100" s="326" t="s">
        <v>89</v>
      </c>
      <c r="Y100" s="558"/>
      <c r="Z100" s="559" t="s">
        <v>35</v>
      </c>
      <c r="AA100" s="564"/>
      <c r="AB100" s="339"/>
      <c r="AC100" s="140" t="e">
        <f aca="false">strCheckDate()</f>
        <v>#VALUE!</v>
      </c>
      <c r="AD100" s="140"/>
      <c r="AE100" s="140"/>
      <c r="AF100" s="137"/>
      <c r="AG100" s="140"/>
      <c r="AH100" s="140"/>
      <c r="AI100" s="140"/>
      <c r="AJ100" s="140"/>
      <c r="AK100" s="140"/>
      <c r="AL100" s="140"/>
      <c r="AM100" s="140"/>
      <c r="AN100" s="140"/>
    </row>
    <row r="101" s="135" customFormat="true" ht="0.2" hidden="true" customHeight="true" outlineLevel="0" collapsed="false">
      <c r="G101" s="550"/>
      <c r="H101" s="158"/>
      <c r="I101" s="376"/>
      <c r="J101" s="377"/>
      <c r="K101" s="552"/>
      <c r="L101" s="565"/>
      <c r="M101" s="566"/>
      <c r="N101" s="567"/>
      <c r="O101" s="324"/>
      <c r="P101" s="557"/>
      <c r="Q101" s="557"/>
      <c r="R101" s="557"/>
      <c r="S101" s="557"/>
      <c r="T101" s="557"/>
      <c r="U101" s="334"/>
      <c r="V101" s="334"/>
      <c r="W101" s="558"/>
      <c r="X101" s="326"/>
      <c r="Y101" s="558"/>
      <c r="Z101" s="559"/>
      <c r="AA101" s="564"/>
      <c r="AB101" s="568"/>
      <c r="AC101" s="140"/>
      <c r="AD101" s="140"/>
      <c r="AE101" s="140"/>
      <c r="AF101" s="137" t="n">
        <f aca="true">OFFSET(AF101,-1,0)</f>
        <v>0</v>
      </c>
      <c r="AG101" s="140"/>
      <c r="AH101" s="140"/>
      <c r="AI101" s="140"/>
      <c r="AJ101" s="140"/>
      <c r="AK101" s="140"/>
      <c r="AL101" s="140"/>
      <c r="AM101" s="140"/>
      <c r="AN101" s="140"/>
    </row>
    <row r="102" s="135" customFormat="true" ht="15" hidden="true" customHeight="true" outlineLevel="0" collapsed="false">
      <c r="G102" s="550"/>
      <c r="H102" s="158"/>
      <c r="I102" s="376"/>
      <c r="J102" s="377"/>
      <c r="K102" s="552"/>
      <c r="L102" s="569"/>
      <c r="M102" s="570" t="s">
        <v>1973</v>
      </c>
      <c r="N102" s="570"/>
      <c r="O102" s="570"/>
      <c r="P102" s="570"/>
      <c r="Q102" s="570"/>
      <c r="R102" s="570"/>
      <c r="S102" s="570"/>
      <c r="T102" s="570"/>
      <c r="U102" s="570"/>
      <c r="V102" s="570"/>
      <c r="W102" s="570"/>
      <c r="X102" s="570"/>
      <c r="Y102" s="570"/>
      <c r="Z102" s="570"/>
      <c r="AA102" s="570"/>
      <c r="AB102" s="568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</row>
    <row r="103" customFormat="false" ht="15" hidden="true" customHeight="true" outlineLevel="0" collapsed="false">
      <c r="G103" s="550"/>
      <c r="H103" s="308"/>
      <c r="I103" s="376"/>
      <c r="J103" s="551"/>
      <c r="K103" s="308"/>
      <c r="L103" s="569"/>
      <c r="M103" s="571" t="s">
        <v>1974</v>
      </c>
      <c r="N103" s="571"/>
      <c r="O103" s="571"/>
      <c r="P103" s="571"/>
      <c r="Q103" s="571"/>
      <c r="R103" s="571"/>
      <c r="S103" s="571"/>
      <c r="T103" s="571"/>
      <c r="U103" s="571"/>
      <c r="V103" s="571"/>
      <c r="W103" s="571"/>
      <c r="X103" s="571"/>
      <c r="Y103" s="571"/>
      <c r="Z103" s="572"/>
      <c r="AA103" s="572"/>
      <c r="AB103" s="568"/>
      <c r="AC103" s="340"/>
      <c r="AD103" s="340"/>
      <c r="AE103" s="340"/>
      <c r="AF103" s="340"/>
      <c r="AG103" s="340"/>
      <c r="AH103" s="340"/>
      <c r="AI103" s="340"/>
      <c r="AJ103" s="340"/>
      <c r="AK103" s="340"/>
      <c r="AL103" s="340"/>
      <c r="AM103" s="340"/>
      <c r="AN103" s="340"/>
    </row>
    <row r="104" customFormat="false" ht="15" hidden="true" customHeight="true" outlineLevel="0" collapsed="false">
      <c r="G104" s="308"/>
      <c r="H104" s="308"/>
      <c r="I104" s="545"/>
      <c r="J104" s="341"/>
      <c r="K104" s="308"/>
      <c r="L104" s="335"/>
      <c r="M104" s="336" t="s">
        <v>186</v>
      </c>
      <c r="N104" s="336"/>
      <c r="O104" s="336"/>
      <c r="P104" s="336"/>
      <c r="Q104" s="336"/>
      <c r="R104" s="336"/>
      <c r="S104" s="336"/>
      <c r="T104" s="336"/>
      <c r="U104" s="336"/>
      <c r="V104" s="336"/>
      <c r="W104" s="336"/>
      <c r="X104" s="336"/>
      <c r="Y104" s="336"/>
      <c r="Z104" s="573"/>
      <c r="AA104" s="573"/>
      <c r="AB104" s="568"/>
      <c r="AC104" s="340"/>
      <c r="AD104" s="340"/>
      <c r="AE104" s="340"/>
      <c r="AF104" s="340"/>
      <c r="AG104" s="340"/>
      <c r="AH104" s="340"/>
      <c r="AI104" s="340"/>
      <c r="AJ104" s="340"/>
      <c r="AK104" s="340"/>
      <c r="AL104" s="340"/>
      <c r="AM104" s="340"/>
      <c r="AN104" s="340"/>
    </row>
    <row r="105" customFormat="false" ht="15" hidden="true" customHeight="true" outlineLevel="0" collapsed="false">
      <c r="G105" s="403"/>
      <c r="H105" s="308"/>
      <c r="I105" s="308"/>
      <c r="J105" s="341"/>
      <c r="K105" s="308"/>
      <c r="L105" s="335"/>
      <c r="M105" s="342"/>
      <c r="N105" s="342"/>
      <c r="O105" s="342"/>
      <c r="P105" s="342"/>
      <c r="Q105" s="342"/>
      <c r="R105" s="342"/>
      <c r="S105" s="342"/>
      <c r="T105" s="342"/>
      <c r="U105" s="342"/>
      <c r="V105" s="342"/>
      <c r="W105" s="342"/>
      <c r="X105" s="342"/>
      <c r="Y105" s="342"/>
      <c r="Z105" s="574"/>
      <c r="AA105" s="574"/>
      <c r="AB105" s="568"/>
      <c r="AC105" s="340"/>
      <c r="AD105" s="340"/>
      <c r="AE105" s="340"/>
      <c r="AF105" s="340"/>
      <c r="AG105" s="340"/>
      <c r="AH105" s="340"/>
      <c r="AI105" s="340"/>
      <c r="AJ105" s="340"/>
      <c r="AK105" s="340"/>
      <c r="AL105" s="340"/>
      <c r="AM105" s="340"/>
      <c r="AN105" s="340"/>
    </row>
    <row r="106" customFormat="false" ht="15" hidden="true" customHeight="true" outlineLevel="0" collapsed="false">
      <c r="G106" s="403"/>
      <c r="H106" s="308"/>
      <c r="I106" s="308"/>
      <c r="J106" s="341"/>
      <c r="K106" s="308"/>
      <c r="L106" s="335"/>
      <c r="M106" s="268" t="s">
        <v>1975</v>
      </c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  <c r="X106" s="268"/>
      <c r="Y106" s="268"/>
      <c r="Z106" s="575"/>
      <c r="AA106" s="575"/>
      <c r="AB106" s="568"/>
      <c r="AC106" s="340"/>
      <c r="AD106" s="340"/>
      <c r="AE106" s="340"/>
      <c r="AF106" s="340"/>
      <c r="AG106" s="340"/>
      <c r="AH106" s="340"/>
      <c r="AI106" s="340"/>
      <c r="AJ106" s="340"/>
      <c r="AK106" s="340"/>
      <c r="AL106" s="340"/>
      <c r="AM106" s="340"/>
      <c r="AN106" s="340"/>
    </row>
    <row r="107" customFormat="false" ht="15" hidden="true" customHeight="true" outlineLevel="0" collapsed="false">
      <c r="G107" s="403"/>
      <c r="H107" s="308"/>
      <c r="I107" s="308"/>
      <c r="J107" s="341"/>
      <c r="K107" s="308"/>
      <c r="L107" s="335"/>
      <c r="M107" s="343" t="s">
        <v>1976</v>
      </c>
      <c r="N107" s="343"/>
      <c r="O107" s="343"/>
      <c r="P107" s="343"/>
      <c r="Q107" s="343"/>
      <c r="R107" s="343"/>
      <c r="S107" s="343"/>
      <c r="T107" s="343"/>
      <c r="U107" s="343"/>
      <c r="V107" s="343"/>
      <c r="W107" s="343"/>
      <c r="X107" s="343"/>
      <c r="Y107" s="343"/>
      <c r="Z107" s="271"/>
      <c r="AA107" s="271"/>
      <c r="AB107" s="568"/>
      <c r="AC107" s="340"/>
      <c r="AD107" s="340"/>
      <c r="AE107" s="340"/>
      <c r="AF107" s="340"/>
      <c r="AG107" s="340"/>
      <c r="AH107" s="340"/>
      <c r="AI107" s="340"/>
      <c r="AJ107" s="340"/>
      <c r="AK107" s="340"/>
      <c r="AL107" s="340"/>
      <c r="AM107" s="340"/>
      <c r="AN107" s="340"/>
    </row>
    <row r="108" customFormat="false" ht="15" hidden="true" customHeight="true" outlineLevel="0" collapsed="false">
      <c r="G108" s="403"/>
      <c r="H108" s="308"/>
      <c r="I108" s="308"/>
      <c r="J108" s="341"/>
      <c r="K108" s="308"/>
      <c r="L108" s="335"/>
      <c r="M108" s="185" t="s">
        <v>119</v>
      </c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576"/>
      <c r="AA108" s="576"/>
      <c r="AB108" s="568"/>
      <c r="AC108" s="340"/>
      <c r="AD108" s="340"/>
      <c r="AE108" s="340"/>
      <c r="AF108" s="340"/>
      <c r="AG108" s="340"/>
      <c r="AH108" s="340"/>
      <c r="AI108" s="340"/>
      <c r="AJ108" s="340"/>
      <c r="AK108" s="340"/>
      <c r="AL108" s="340"/>
      <c r="AM108" s="340"/>
      <c r="AN108" s="340"/>
    </row>
    <row r="109" s="135" customFormat="true" ht="15" hidden="true" customHeight="true" outlineLevel="0" collapsed="false">
      <c r="G109" s="550"/>
      <c r="H109" s="158"/>
      <c r="I109" s="308"/>
      <c r="J109" s="341"/>
      <c r="K109" s="341"/>
      <c r="L109" s="330"/>
      <c r="M109" s="562"/>
      <c r="N109" s="563"/>
      <c r="O109" s="324"/>
      <c r="P109" s="557"/>
      <c r="Q109" s="557"/>
      <c r="R109" s="557"/>
      <c r="S109" s="557"/>
      <c r="T109" s="557"/>
      <c r="U109" s="557"/>
      <c r="V109" s="557"/>
      <c r="W109" s="558"/>
      <c r="X109" s="326" t="s">
        <v>89</v>
      </c>
      <c r="Y109" s="558"/>
      <c r="Z109" s="577" t="s">
        <v>35</v>
      </c>
      <c r="AA109" s="227"/>
      <c r="AB109" s="578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</row>
    <row r="110" customFormat="false" ht="17.1" hidden="true" customHeight="true" outlineLevel="0" collapsed="false"/>
    <row r="111" customFormat="false" ht="17.1" hidden="true" customHeight="true" outlineLevel="0" collapsed="false"/>
    <row r="112" s="511" customFormat="true" ht="17.1" hidden="true" customHeight="true" outlineLevel="0" collapsed="false">
      <c r="G112" s="511" t="s">
        <v>1963</v>
      </c>
      <c r="I112" s="511" t="s">
        <v>100</v>
      </c>
    </row>
    <row r="113" customFormat="false" ht="17.1" hidden="true" customHeight="true" outlineLevel="0" collapsed="false">
      <c r="T113" s="527"/>
    </row>
    <row r="114" customFormat="false" ht="16.5" hidden="true" customHeight="true" outlineLevel="0" collapsed="false">
      <c r="G114" s="308"/>
      <c r="H114" s="308"/>
      <c r="I114" s="308"/>
      <c r="J114" s="308"/>
      <c r="K114" s="308"/>
      <c r="L114" s="535" t="s">
        <v>95</v>
      </c>
      <c r="M114" s="536" t="s">
        <v>124</v>
      </c>
      <c r="N114" s="411"/>
      <c r="O114" s="533"/>
      <c r="P114" s="533"/>
      <c r="Q114" s="533"/>
      <c r="R114" s="533"/>
      <c r="S114" s="533"/>
      <c r="T114" s="533"/>
      <c r="U114" s="533"/>
      <c r="V114" s="533"/>
      <c r="W114" s="537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I114" s="340"/>
    </row>
    <row r="115" s="135" customFormat="true" ht="15" hidden="true" customHeight="true" outlineLevel="0" collapsed="false">
      <c r="G115" s="403"/>
      <c r="H115" s="579"/>
      <c r="I115" s="579"/>
      <c r="J115" s="314"/>
      <c r="L115" s="538" t="s">
        <v>224</v>
      </c>
      <c r="M115" s="316" t="s">
        <v>90</v>
      </c>
      <c r="N115" s="540"/>
      <c r="O115" s="533"/>
      <c r="P115" s="533"/>
      <c r="Q115" s="533"/>
      <c r="R115" s="533"/>
      <c r="S115" s="533"/>
      <c r="T115" s="533"/>
      <c r="U115" s="533"/>
      <c r="V115" s="533"/>
      <c r="W115" s="537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</row>
    <row r="116" s="135" customFormat="true" ht="15" hidden="true" customHeight="true" outlineLevel="0" collapsed="false">
      <c r="G116" s="403"/>
      <c r="H116" s="579"/>
      <c r="I116" s="579"/>
      <c r="J116" s="314"/>
      <c r="L116" s="538" t="s">
        <v>226</v>
      </c>
      <c r="M116" s="319" t="s">
        <v>1969</v>
      </c>
      <c r="N116" s="542"/>
      <c r="O116" s="533"/>
      <c r="P116" s="533"/>
      <c r="Q116" s="533"/>
      <c r="R116" s="533"/>
      <c r="S116" s="533"/>
      <c r="T116" s="533"/>
      <c r="U116" s="533"/>
      <c r="V116" s="533"/>
      <c r="W116" s="537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</row>
    <row r="117" s="135" customFormat="true" ht="15" hidden="true" customHeight="true" outlineLevel="0" collapsed="false">
      <c r="G117" s="403"/>
      <c r="H117" s="579"/>
      <c r="I117" s="579"/>
      <c r="J117" s="314"/>
      <c r="L117" s="538" t="s">
        <v>1970</v>
      </c>
      <c r="M117" s="320" t="s">
        <v>1971</v>
      </c>
      <c r="N117" s="544"/>
      <c r="O117" s="533"/>
      <c r="P117" s="533"/>
      <c r="Q117" s="533"/>
      <c r="R117" s="533"/>
      <c r="S117" s="533"/>
      <c r="T117" s="533"/>
      <c r="U117" s="533"/>
      <c r="V117" s="533"/>
      <c r="W117" s="537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</row>
    <row r="118" s="135" customFormat="true" ht="24.95" hidden="true" customHeight="true" outlineLevel="0" collapsed="false">
      <c r="G118" s="308"/>
      <c r="H118" s="579"/>
      <c r="I118" s="376"/>
      <c r="J118" s="314"/>
      <c r="L118" s="538"/>
      <c r="M118" s="321"/>
      <c r="N118" s="385"/>
      <c r="O118" s="546"/>
      <c r="P118" s="547"/>
      <c r="Q118" s="547"/>
      <c r="R118" s="547"/>
      <c r="S118" s="547"/>
      <c r="T118" s="547"/>
      <c r="U118" s="547"/>
      <c r="V118" s="548"/>
      <c r="W118" s="549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</row>
    <row r="119" s="135" customFormat="true" ht="15" hidden="true" customHeight="true" outlineLevel="0" collapsed="false">
      <c r="G119" s="550"/>
      <c r="H119" s="579"/>
      <c r="I119" s="376"/>
      <c r="J119" s="377"/>
      <c r="L119" s="538" t="s">
        <v>1972</v>
      </c>
      <c r="M119" s="553" t="s">
        <v>182</v>
      </c>
      <c r="N119" s="554"/>
      <c r="O119" s="555"/>
      <c r="P119" s="555"/>
      <c r="Q119" s="555"/>
      <c r="R119" s="555"/>
      <c r="S119" s="555"/>
      <c r="T119" s="555"/>
      <c r="U119" s="555"/>
      <c r="V119" s="555"/>
      <c r="W119" s="537"/>
      <c r="X119" s="140"/>
      <c r="Y119" s="137" t="e">
        <f aca="false">strCheckUnique()</f>
        <v>#VALUE!</v>
      </c>
      <c r="Z119" s="140"/>
      <c r="AA119" s="137"/>
      <c r="AB119" s="140"/>
      <c r="AC119" s="140"/>
      <c r="AD119" s="140"/>
      <c r="AE119" s="140"/>
      <c r="AF119" s="140"/>
      <c r="AG119" s="140"/>
      <c r="AH119" s="140"/>
      <c r="AI119" s="140"/>
    </row>
    <row r="120" s="135" customFormat="true" ht="17.1" hidden="true" customHeight="true" outlineLevel="0" collapsed="false">
      <c r="G120" s="550"/>
      <c r="H120" s="579" t="n">
        <v>1</v>
      </c>
      <c r="I120" s="376"/>
      <c r="J120" s="377"/>
      <c r="K120" s="552"/>
      <c r="L120" s="330"/>
      <c r="M120" s="556"/>
      <c r="N120" s="331"/>
      <c r="O120" s="324"/>
      <c r="P120" s="324"/>
      <c r="Q120" s="324"/>
      <c r="R120" s="558"/>
      <c r="S120" s="326" t="s">
        <v>89</v>
      </c>
      <c r="T120" s="558"/>
      <c r="U120" s="559" t="s">
        <v>35</v>
      </c>
      <c r="V120" s="580"/>
      <c r="W120" s="537"/>
      <c r="X120" s="140" t="e">
        <f aca="false">strCheckDate()</f>
        <v>#VALUE!</v>
      </c>
      <c r="Y120" s="137"/>
      <c r="Z120" s="137" t="str">
        <f aca="false">IF(M120="","",M120 )</f>
        <v/>
      </c>
      <c r="AA120" s="137"/>
      <c r="AB120" s="137"/>
      <c r="AC120" s="137"/>
      <c r="AD120" s="140"/>
      <c r="AE120" s="140"/>
      <c r="AF120" s="140"/>
      <c r="AG120" s="140"/>
      <c r="AH120" s="140"/>
      <c r="AI120" s="140"/>
    </row>
    <row r="121" s="135" customFormat="true" ht="0.2" hidden="true" customHeight="true" outlineLevel="0" collapsed="false">
      <c r="G121" s="550"/>
      <c r="H121" s="579"/>
      <c r="I121" s="376"/>
      <c r="J121" s="377"/>
      <c r="K121" s="552"/>
      <c r="L121" s="561"/>
      <c r="M121" s="331"/>
      <c r="N121" s="331"/>
      <c r="O121" s="331"/>
      <c r="P121" s="331"/>
      <c r="Q121" s="334" t="str">
        <f aca="false">R120 &amp; "-" &amp; T120</f>
        <v>-</v>
      </c>
      <c r="R121" s="558"/>
      <c r="S121" s="326"/>
      <c r="T121" s="558"/>
      <c r="U121" s="559"/>
      <c r="V121" s="580"/>
      <c r="W121" s="549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</row>
    <row r="122" customFormat="false" ht="15" hidden="true" customHeight="true" outlineLevel="0" collapsed="false">
      <c r="G122" s="550"/>
      <c r="H122" s="308"/>
      <c r="I122" s="376"/>
      <c r="J122" s="377"/>
      <c r="K122" s="308"/>
      <c r="L122" s="335"/>
      <c r="M122" s="571" t="s">
        <v>1974</v>
      </c>
      <c r="N122" s="571"/>
      <c r="O122" s="571"/>
      <c r="P122" s="571"/>
      <c r="Q122" s="571"/>
      <c r="R122" s="571"/>
      <c r="S122" s="571"/>
      <c r="T122" s="571"/>
      <c r="U122" s="572"/>
      <c r="V122" s="581"/>
      <c r="W122" s="339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0"/>
      <c r="AI122" s="340"/>
    </row>
    <row r="123" customFormat="false" ht="15" hidden="true" customHeight="true" outlineLevel="0" collapsed="false">
      <c r="G123" s="308"/>
      <c r="H123" s="308"/>
      <c r="I123" s="376"/>
      <c r="J123" s="341"/>
      <c r="K123" s="308"/>
      <c r="L123" s="335"/>
      <c r="M123" s="336" t="s">
        <v>186</v>
      </c>
      <c r="N123" s="336"/>
      <c r="O123" s="336"/>
      <c r="P123" s="336"/>
      <c r="Q123" s="336"/>
      <c r="R123" s="336"/>
      <c r="S123" s="336"/>
      <c r="T123" s="336"/>
      <c r="U123" s="573"/>
      <c r="V123" s="581"/>
      <c r="W123" s="568"/>
      <c r="X123" s="340"/>
      <c r="Y123" s="340"/>
      <c r="Z123" s="340"/>
      <c r="AA123" s="340"/>
      <c r="AB123" s="340"/>
      <c r="AC123" s="340"/>
      <c r="AD123" s="340"/>
      <c r="AE123" s="340"/>
      <c r="AF123" s="340"/>
      <c r="AG123" s="340"/>
      <c r="AH123" s="340"/>
      <c r="AI123" s="340"/>
    </row>
    <row r="124" customFormat="false" ht="15" hidden="true" customHeight="true" outlineLevel="0" collapsed="false">
      <c r="G124" s="403"/>
      <c r="H124" s="308"/>
      <c r="I124" s="308"/>
      <c r="J124" s="341"/>
      <c r="K124" s="308"/>
      <c r="L124" s="335"/>
      <c r="M124" s="342"/>
      <c r="N124" s="342"/>
      <c r="O124" s="342"/>
      <c r="P124" s="342"/>
      <c r="Q124" s="342"/>
      <c r="R124" s="342"/>
      <c r="S124" s="342"/>
      <c r="T124" s="342"/>
      <c r="U124" s="574"/>
      <c r="V124" s="581"/>
      <c r="W124" s="568"/>
      <c r="X124" s="340"/>
      <c r="Y124" s="340"/>
      <c r="Z124" s="340"/>
      <c r="AA124" s="340"/>
      <c r="AB124" s="340"/>
      <c r="AC124" s="340"/>
      <c r="AD124" s="340"/>
      <c r="AE124" s="340"/>
      <c r="AF124" s="340"/>
      <c r="AG124" s="340"/>
      <c r="AH124" s="340"/>
      <c r="AI124" s="340"/>
    </row>
    <row r="125" customFormat="false" ht="15" hidden="true" customHeight="true" outlineLevel="0" collapsed="false">
      <c r="G125" s="403"/>
      <c r="H125" s="308"/>
      <c r="I125" s="308"/>
      <c r="J125" s="341"/>
      <c r="K125" s="308"/>
      <c r="L125" s="335"/>
      <c r="M125" s="268" t="s">
        <v>1975</v>
      </c>
      <c r="N125" s="268"/>
      <c r="O125" s="268"/>
      <c r="P125" s="268"/>
      <c r="Q125" s="268"/>
      <c r="R125" s="268"/>
      <c r="S125" s="268"/>
      <c r="T125" s="268"/>
      <c r="U125" s="575"/>
      <c r="V125" s="581"/>
      <c r="W125" s="568"/>
      <c r="X125" s="340"/>
      <c r="Y125" s="340"/>
      <c r="Z125" s="340"/>
      <c r="AA125" s="340"/>
      <c r="AB125" s="340"/>
      <c r="AC125" s="340"/>
      <c r="AD125" s="340"/>
      <c r="AE125" s="340"/>
      <c r="AF125" s="340"/>
      <c r="AG125" s="340"/>
      <c r="AH125" s="340"/>
      <c r="AI125" s="340"/>
    </row>
    <row r="126" customFormat="false" ht="15" hidden="true" customHeight="true" outlineLevel="0" collapsed="false">
      <c r="G126" s="403"/>
      <c r="H126" s="308"/>
      <c r="I126" s="308"/>
      <c r="J126" s="341"/>
      <c r="K126" s="308"/>
      <c r="L126" s="335"/>
      <c r="M126" s="343" t="s">
        <v>1976</v>
      </c>
      <c r="N126" s="343"/>
      <c r="O126" s="343"/>
      <c r="P126" s="343"/>
      <c r="Q126" s="343"/>
      <c r="R126" s="343"/>
      <c r="S126" s="343"/>
      <c r="T126" s="343"/>
      <c r="U126" s="271"/>
      <c r="V126" s="581"/>
      <c r="W126" s="568"/>
      <c r="X126" s="340"/>
      <c r="Y126" s="340"/>
      <c r="Z126" s="340"/>
      <c r="AA126" s="340"/>
      <c r="AB126" s="340"/>
      <c r="AC126" s="340"/>
      <c r="AD126" s="340"/>
      <c r="AE126" s="340"/>
      <c r="AF126" s="340"/>
      <c r="AG126" s="340"/>
      <c r="AH126" s="340"/>
      <c r="AI126" s="340"/>
    </row>
    <row r="127" customFormat="false" ht="15" hidden="true" customHeight="true" outlineLevel="0" collapsed="false">
      <c r="G127" s="403"/>
      <c r="H127" s="308"/>
      <c r="I127" s="308"/>
      <c r="J127" s="341"/>
      <c r="K127" s="308"/>
      <c r="L127" s="335"/>
      <c r="M127" s="185" t="s">
        <v>119</v>
      </c>
      <c r="N127" s="185"/>
      <c r="O127" s="185"/>
      <c r="P127" s="185"/>
      <c r="Q127" s="185"/>
      <c r="R127" s="185"/>
      <c r="S127" s="185"/>
      <c r="T127" s="185"/>
      <c r="U127" s="576"/>
      <c r="V127" s="581"/>
      <c r="W127" s="568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0"/>
      <c r="AI127" s="340"/>
    </row>
    <row r="128" customFormat="false" ht="17.1" hidden="true" customHeight="true" outlineLevel="0" collapsed="false">
      <c r="X128" s="340"/>
      <c r="Y128" s="340"/>
      <c r="Z128" s="340"/>
      <c r="AA128" s="340"/>
      <c r="AB128" s="340"/>
      <c r="AC128" s="340"/>
      <c r="AD128" s="340"/>
      <c r="AE128" s="340"/>
      <c r="AF128" s="340"/>
      <c r="AG128" s="340"/>
      <c r="AH128" s="340"/>
    </row>
    <row r="129" s="511" customFormat="true" ht="17.1" hidden="true" customHeight="true" outlineLevel="0" collapsed="false">
      <c r="G129" s="511" t="s">
        <v>1963</v>
      </c>
      <c r="I129" s="511" t="s">
        <v>101</v>
      </c>
      <c r="X129" s="534"/>
      <c r="Y129" s="534"/>
      <c r="Z129" s="534"/>
      <c r="AA129" s="534"/>
      <c r="AB129" s="534"/>
      <c r="AC129" s="534"/>
      <c r="AD129" s="534"/>
      <c r="AE129" s="534"/>
      <c r="AF129" s="534"/>
      <c r="AG129" s="534"/>
      <c r="AH129" s="534"/>
    </row>
    <row r="130" customFormat="false" ht="17.1" hidden="true" customHeight="true" outlineLevel="0" collapsed="false">
      <c r="T130" s="527"/>
      <c r="X130" s="340"/>
      <c r="Y130" s="340"/>
      <c r="Z130" s="340"/>
      <c r="AA130" s="340"/>
      <c r="AB130" s="340"/>
      <c r="AC130" s="340"/>
      <c r="AD130" s="340"/>
      <c r="AE130" s="340"/>
      <c r="AF130" s="340"/>
      <c r="AG130" s="340"/>
      <c r="AH130" s="340"/>
    </row>
    <row r="131" customFormat="false" ht="16.5" hidden="true" customHeight="true" outlineLevel="0" collapsed="false">
      <c r="G131" s="308"/>
      <c r="H131" s="308"/>
      <c r="I131" s="308"/>
      <c r="J131" s="308"/>
      <c r="K131" s="308"/>
      <c r="L131" s="535" t="s">
        <v>95</v>
      </c>
      <c r="M131" s="536" t="s">
        <v>124</v>
      </c>
      <c r="N131" s="411"/>
      <c r="O131" s="533"/>
      <c r="P131" s="533"/>
      <c r="Q131" s="533"/>
      <c r="R131" s="533"/>
      <c r="S131" s="533"/>
      <c r="T131" s="533"/>
      <c r="U131" s="533"/>
      <c r="V131" s="533"/>
      <c r="W131" s="537"/>
      <c r="X131" s="340"/>
      <c r="Y131" s="340"/>
      <c r="Z131" s="340"/>
      <c r="AA131" s="340"/>
      <c r="AB131" s="340"/>
      <c r="AC131" s="340"/>
      <c r="AD131" s="340"/>
      <c r="AE131" s="340"/>
      <c r="AF131" s="340"/>
      <c r="AG131" s="340"/>
      <c r="AH131" s="340"/>
      <c r="AI131" s="340"/>
    </row>
    <row r="132" s="135" customFormat="true" ht="15" hidden="true" customHeight="true" outlineLevel="0" collapsed="false">
      <c r="G132" s="403"/>
      <c r="H132" s="579"/>
      <c r="I132" s="579"/>
      <c r="J132" s="314"/>
      <c r="L132" s="538" t="s">
        <v>224</v>
      </c>
      <c r="M132" s="316" t="s">
        <v>90</v>
      </c>
      <c r="N132" s="540"/>
      <c r="O132" s="533"/>
      <c r="P132" s="533"/>
      <c r="Q132" s="533"/>
      <c r="R132" s="533"/>
      <c r="S132" s="533"/>
      <c r="T132" s="533"/>
      <c r="U132" s="533"/>
      <c r="V132" s="533"/>
      <c r="W132" s="537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</row>
    <row r="133" s="135" customFormat="true" ht="15" hidden="true" customHeight="true" outlineLevel="0" collapsed="false">
      <c r="G133" s="403"/>
      <c r="H133" s="579"/>
      <c r="I133" s="579"/>
      <c r="J133" s="314"/>
      <c r="L133" s="538" t="s">
        <v>226</v>
      </c>
      <c r="M133" s="319" t="s">
        <v>1969</v>
      </c>
      <c r="N133" s="542"/>
      <c r="O133" s="533"/>
      <c r="P133" s="533"/>
      <c r="Q133" s="533"/>
      <c r="R133" s="533"/>
      <c r="S133" s="533"/>
      <c r="T133" s="533"/>
      <c r="U133" s="533"/>
      <c r="V133" s="533"/>
      <c r="W133" s="537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</row>
    <row r="134" s="135" customFormat="true" ht="15" hidden="true" customHeight="true" outlineLevel="0" collapsed="false">
      <c r="G134" s="403"/>
      <c r="H134" s="579"/>
      <c r="I134" s="579"/>
      <c r="J134" s="314"/>
      <c r="L134" s="538" t="s">
        <v>1970</v>
      </c>
      <c r="M134" s="320" t="s">
        <v>1971</v>
      </c>
      <c r="N134" s="544"/>
      <c r="O134" s="533"/>
      <c r="P134" s="533"/>
      <c r="Q134" s="533"/>
      <c r="R134" s="533"/>
      <c r="S134" s="533"/>
      <c r="T134" s="533"/>
      <c r="U134" s="533"/>
      <c r="V134" s="533"/>
      <c r="W134" s="537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</row>
    <row r="135" s="135" customFormat="true" ht="24.95" hidden="true" customHeight="true" outlineLevel="0" collapsed="false">
      <c r="G135" s="308"/>
      <c r="H135" s="579"/>
      <c r="I135" s="376"/>
      <c r="J135" s="314"/>
      <c r="L135" s="538"/>
      <c r="M135" s="321"/>
      <c r="N135" s="385"/>
      <c r="O135" s="546"/>
      <c r="P135" s="547"/>
      <c r="Q135" s="547"/>
      <c r="R135" s="547"/>
      <c r="S135" s="547"/>
      <c r="T135" s="547"/>
      <c r="U135" s="547"/>
      <c r="V135" s="548"/>
      <c r="W135" s="549"/>
      <c r="X135" s="140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</row>
    <row r="136" s="135" customFormat="true" ht="15" hidden="true" customHeight="true" outlineLevel="0" collapsed="false">
      <c r="G136" s="550"/>
      <c r="H136" s="579"/>
      <c r="I136" s="376"/>
      <c r="J136" s="377"/>
      <c r="L136" s="538" t="s">
        <v>1972</v>
      </c>
      <c r="M136" s="553" t="s">
        <v>182</v>
      </c>
      <c r="N136" s="554"/>
      <c r="O136" s="555"/>
      <c r="P136" s="555"/>
      <c r="Q136" s="555"/>
      <c r="R136" s="555"/>
      <c r="S136" s="555"/>
      <c r="T136" s="555"/>
      <c r="U136" s="555"/>
      <c r="V136" s="555"/>
      <c r="W136" s="537"/>
      <c r="X136" s="140"/>
      <c r="Y136" s="137" t="e">
        <f aca="false">strCheckUnique()</f>
        <v>#VALUE!</v>
      </c>
      <c r="Z136" s="140"/>
      <c r="AA136" s="137"/>
      <c r="AB136" s="140"/>
      <c r="AC136" s="140"/>
      <c r="AD136" s="140"/>
      <c r="AE136" s="140"/>
      <c r="AF136" s="140"/>
      <c r="AG136" s="140"/>
      <c r="AH136" s="140"/>
      <c r="AI136" s="140"/>
    </row>
    <row r="137" s="135" customFormat="true" ht="17.1" hidden="true" customHeight="true" outlineLevel="0" collapsed="false">
      <c r="G137" s="550"/>
      <c r="H137" s="579" t="n">
        <v>1</v>
      </c>
      <c r="I137" s="376"/>
      <c r="J137" s="377"/>
      <c r="K137" s="552"/>
      <c r="L137" s="330"/>
      <c r="M137" s="556"/>
      <c r="N137" s="331"/>
      <c r="O137" s="324"/>
      <c r="P137" s="324"/>
      <c r="Q137" s="324"/>
      <c r="R137" s="558"/>
      <c r="S137" s="326" t="s">
        <v>89</v>
      </c>
      <c r="T137" s="558"/>
      <c r="U137" s="559" t="s">
        <v>35</v>
      </c>
      <c r="V137" s="580"/>
      <c r="W137" s="537"/>
      <c r="X137" s="140" t="e">
        <f aca="false">strCheckDate()</f>
        <v>#VALUE!</v>
      </c>
      <c r="Y137" s="137"/>
      <c r="Z137" s="137" t="str">
        <f aca="false">IF(M137="","",M137 )</f>
        <v/>
      </c>
      <c r="AA137" s="137"/>
      <c r="AB137" s="137"/>
      <c r="AC137" s="137"/>
      <c r="AD137" s="140"/>
      <c r="AE137" s="140"/>
      <c r="AF137" s="140"/>
      <c r="AG137" s="140"/>
      <c r="AH137" s="140"/>
      <c r="AI137" s="140"/>
    </row>
    <row r="138" s="135" customFormat="true" ht="0.2" hidden="true" customHeight="true" outlineLevel="0" collapsed="false">
      <c r="G138" s="550"/>
      <c r="H138" s="579"/>
      <c r="I138" s="376"/>
      <c r="J138" s="377"/>
      <c r="K138" s="552"/>
      <c r="L138" s="561"/>
      <c r="M138" s="331"/>
      <c r="N138" s="331"/>
      <c r="O138" s="331"/>
      <c r="P138" s="331"/>
      <c r="Q138" s="334" t="str">
        <f aca="false">R137 &amp; "-" &amp; T137</f>
        <v>-</v>
      </c>
      <c r="R138" s="558"/>
      <c r="S138" s="326"/>
      <c r="T138" s="558"/>
      <c r="U138" s="559"/>
      <c r="V138" s="580"/>
      <c r="W138" s="549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</row>
    <row r="139" customFormat="false" ht="15" hidden="true" customHeight="true" outlineLevel="0" collapsed="false">
      <c r="G139" s="550"/>
      <c r="H139" s="308"/>
      <c r="I139" s="376"/>
      <c r="J139" s="377"/>
      <c r="K139" s="308"/>
      <c r="L139" s="335"/>
      <c r="M139" s="571" t="s">
        <v>1974</v>
      </c>
      <c r="N139" s="571"/>
      <c r="O139" s="571"/>
      <c r="P139" s="571"/>
      <c r="Q139" s="571"/>
      <c r="R139" s="571"/>
      <c r="S139" s="571"/>
      <c r="T139" s="571"/>
      <c r="U139" s="572"/>
      <c r="V139" s="581"/>
      <c r="W139" s="339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I139" s="340"/>
    </row>
    <row r="140" customFormat="false" ht="15" hidden="true" customHeight="true" outlineLevel="0" collapsed="false">
      <c r="G140" s="308"/>
      <c r="H140" s="308"/>
      <c r="I140" s="376"/>
      <c r="J140" s="341"/>
      <c r="K140" s="308"/>
      <c r="L140" s="335"/>
      <c r="M140" s="336" t="s">
        <v>186</v>
      </c>
      <c r="N140" s="336"/>
      <c r="O140" s="336"/>
      <c r="P140" s="336"/>
      <c r="Q140" s="336"/>
      <c r="R140" s="336"/>
      <c r="S140" s="336"/>
      <c r="T140" s="336"/>
      <c r="U140" s="573"/>
      <c r="V140" s="581"/>
      <c r="W140" s="568"/>
      <c r="X140" s="340"/>
      <c r="Y140" s="340"/>
      <c r="Z140" s="340"/>
      <c r="AA140" s="340"/>
      <c r="AB140" s="340"/>
      <c r="AC140" s="340"/>
      <c r="AD140" s="340"/>
      <c r="AE140" s="340"/>
      <c r="AF140" s="340"/>
      <c r="AG140" s="340"/>
      <c r="AH140" s="340"/>
      <c r="AI140" s="340"/>
    </row>
    <row r="141" customFormat="false" ht="15" hidden="true" customHeight="true" outlineLevel="0" collapsed="false">
      <c r="G141" s="403"/>
      <c r="H141" s="308"/>
      <c r="I141" s="308"/>
      <c r="J141" s="341"/>
      <c r="K141" s="308"/>
      <c r="L141" s="335"/>
      <c r="M141" s="342"/>
      <c r="N141" s="342"/>
      <c r="O141" s="342"/>
      <c r="P141" s="342"/>
      <c r="Q141" s="342"/>
      <c r="R141" s="342"/>
      <c r="S141" s="342"/>
      <c r="T141" s="342"/>
      <c r="U141" s="574"/>
      <c r="V141" s="581"/>
      <c r="W141" s="568"/>
      <c r="X141" s="340"/>
      <c r="Y141" s="340"/>
      <c r="Z141" s="340"/>
      <c r="AA141" s="340"/>
      <c r="AB141" s="340"/>
      <c r="AC141" s="340"/>
      <c r="AD141" s="340"/>
      <c r="AE141" s="340"/>
      <c r="AF141" s="340"/>
      <c r="AG141" s="340"/>
      <c r="AH141" s="340"/>
      <c r="AI141" s="340"/>
    </row>
    <row r="142" customFormat="false" ht="15" hidden="true" customHeight="true" outlineLevel="0" collapsed="false">
      <c r="G142" s="403"/>
      <c r="H142" s="308"/>
      <c r="I142" s="308"/>
      <c r="J142" s="341"/>
      <c r="K142" s="308"/>
      <c r="L142" s="335"/>
      <c r="M142" s="268" t="s">
        <v>1975</v>
      </c>
      <c r="N142" s="268"/>
      <c r="O142" s="268"/>
      <c r="P142" s="268"/>
      <c r="Q142" s="268"/>
      <c r="R142" s="268"/>
      <c r="S142" s="268"/>
      <c r="T142" s="268"/>
      <c r="U142" s="575"/>
      <c r="V142" s="581"/>
      <c r="W142" s="568"/>
      <c r="X142" s="340"/>
      <c r="Y142" s="340"/>
      <c r="Z142" s="340"/>
      <c r="AA142" s="340"/>
      <c r="AB142" s="340"/>
      <c r="AC142" s="340"/>
      <c r="AD142" s="340"/>
      <c r="AE142" s="340"/>
      <c r="AF142" s="340"/>
      <c r="AG142" s="340"/>
      <c r="AH142" s="340"/>
      <c r="AI142" s="340"/>
    </row>
    <row r="143" customFormat="false" ht="15" hidden="true" customHeight="true" outlineLevel="0" collapsed="false">
      <c r="G143" s="403"/>
      <c r="H143" s="308"/>
      <c r="I143" s="308"/>
      <c r="J143" s="341"/>
      <c r="K143" s="308"/>
      <c r="L143" s="335"/>
      <c r="M143" s="343" t="s">
        <v>1976</v>
      </c>
      <c r="N143" s="343"/>
      <c r="O143" s="343"/>
      <c r="P143" s="343"/>
      <c r="Q143" s="343"/>
      <c r="R143" s="343"/>
      <c r="S143" s="343"/>
      <c r="T143" s="343"/>
      <c r="U143" s="271"/>
      <c r="V143" s="581"/>
      <c r="W143" s="568"/>
      <c r="X143" s="340"/>
      <c r="Y143" s="340"/>
      <c r="Z143" s="340"/>
      <c r="AA143" s="340"/>
      <c r="AB143" s="340"/>
      <c r="AC143" s="340"/>
      <c r="AD143" s="340"/>
      <c r="AE143" s="340"/>
      <c r="AF143" s="340"/>
      <c r="AG143" s="340"/>
      <c r="AH143" s="340"/>
      <c r="AI143" s="340"/>
    </row>
    <row r="144" customFormat="false" ht="15" hidden="true" customHeight="true" outlineLevel="0" collapsed="false">
      <c r="G144" s="403"/>
      <c r="H144" s="308"/>
      <c r="I144" s="308"/>
      <c r="J144" s="341"/>
      <c r="K144" s="308"/>
      <c r="L144" s="335"/>
      <c r="M144" s="185" t="s">
        <v>119</v>
      </c>
      <c r="N144" s="185"/>
      <c r="O144" s="185"/>
      <c r="P144" s="185"/>
      <c r="Q144" s="185"/>
      <c r="R144" s="185"/>
      <c r="S144" s="185"/>
      <c r="T144" s="185"/>
      <c r="U144" s="576"/>
      <c r="V144" s="581"/>
      <c r="W144" s="568"/>
      <c r="X144" s="340"/>
      <c r="Y144" s="340"/>
      <c r="Z144" s="340"/>
      <c r="AA144" s="340"/>
      <c r="AB144" s="340"/>
      <c r="AC144" s="340"/>
      <c r="AD144" s="340"/>
      <c r="AE144" s="340"/>
      <c r="AF144" s="340"/>
      <c r="AG144" s="340"/>
      <c r="AH144" s="340"/>
      <c r="AI144" s="340"/>
    </row>
    <row r="145" customFormat="false" ht="17.1" hidden="true" customHeight="true" outlineLevel="0" collapsed="false">
      <c r="X145" s="340"/>
      <c r="Y145" s="340"/>
      <c r="Z145" s="340"/>
      <c r="AA145" s="340"/>
      <c r="AB145" s="340"/>
      <c r="AC145" s="340"/>
      <c r="AD145" s="340"/>
      <c r="AE145" s="340"/>
      <c r="AF145" s="340"/>
      <c r="AG145" s="340"/>
      <c r="AH145" s="340"/>
    </row>
    <row r="146" s="511" customFormat="true" ht="17.1" hidden="true" customHeight="true" outlineLevel="0" collapsed="false">
      <c r="G146" s="511" t="s">
        <v>1963</v>
      </c>
      <c r="I146" s="511" t="s">
        <v>130</v>
      </c>
      <c r="X146" s="534"/>
      <c r="Y146" s="534"/>
      <c r="Z146" s="534"/>
      <c r="AA146" s="534"/>
      <c r="AB146" s="534"/>
      <c r="AC146" s="534"/>
      <c r="AD146" s="534"/>
      <c r="AE146" s="534"/>
      <c r="AF146" s="534"/>
      <c r="AG146" s="534"/>
      <c r="AH146" s="534"/>
    </row>
    <row r="147" customFormat="false" ht="17.1" hidden="true" customHeight="true" outlineLevel="0" collapsed="false">
      <c r="T147" s="527"/>
      <c r="X147" s="340"/>
      <c r="Y147" s="340"/>
      <c r="Z147" s="340"/>
      <c r="AA147" s="340"/>
      <c r="AB147" s="340"/>
      <c r="AC147" s="340"/>
      <c r="AD147" s="340"/>
      <c r="AE147" s="340"/>
      <c r="AF147" s="340"/>
      <c r="AG147" s="340"/>
      <c r="AH147" s="340"/>
    </row>
    <row r="148" customFormat="false" ht="16.5" hidden="true" customHeight="true" outlineLevel="0" collapsed="false">
      <c r="G148" s="308"/>
      <c r="H148" s="308"/>
      <c r="I148" s="308"/>
      <c r="J148" s="308"/>
      <c r="K148" s="308"/>
      <c r="L148" s="535" t="s">
        <v>95</v>
      </c>
      <c r="M148" s="536" t="s">
        <v>124</v>
      </c>
      <c r="N148" s="411"/>
      <c r="O148" s="533"/>
      <c r="P148" s="533"/>
      <c r="Q148" s="533"/>
      <c r="R148" s="533"/>
      <c r="S148" s="533"/>
      <c r="T148" s="533"/>
      <c r="U148" s="533"/>
      <c r="V148" s="533"/>
      <c r="W148" s="537"/>
      <c r="X148" s="340"/>
      <c r="Y148" s="340"/>
      <c r="Z148" s="340"/>
      <c r="AA148" s="340"/>
      <c r="AB148" s="340"/>
      <c r="AC148" s="340"/>
      <c r="AD148" s="340"/>
      <c r="AE148" s="340"/>
      <c r="AF148" s="340"/>
      <c r="AG148" s="340"/>
      <c r="AH148" s="340"/>
      <c r="AI148" s="340"/>
    </row>
    <row r="149" s="135" customFormat="true" ht="15" hidden="true" customHeight="true" outlineLevel="0" collapsed="false">
      <c r="G149" s="403"/>
      <c r="H149" s="579"/>
      <c r="I149" s="579"/>
      <c r="J149" s="314"/>
      <c r="L149" s="538" t="s">
        <v>224</v>
      </c>
      <c r="M149" s="316" t="s">
        <v>90</v>
      </c>
      <c r="N149" s="540"/>
      <c r="O149" s="533"/>
      <c r="P149" s="533"/>
      <c r="Q149" s="533"/>
      <c r="R149" s="533"/>
      <c r="S149" s="533"/>
      <c r="T149" s="533"/>
      <c r="U149" s="533"/>
      <c r="V149" s="533"/>
      <c r="W149" s="537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</row>
    <row r="150" s="135" customFormat="true" ht="15" hidden="true" customHeight="true" outlineLevel="0" collapsed="false">
      <c r="G150" s="403"/>
      <c r="H150" s="579"/>
      <c r="I150" s="579"/>
      <c r="J150" s="314"/>
      <c r="L150" s="538" t="s">
        <v>226</v>
      </c>
      <c r="M150" s="319" t="s">
        <v>1969</v>
      </c>
      <c r="N150" s="542"/>
      <c r="O150" s="533"/>
      <c r="P150" s="533"/>
      <c r="Q150" s="533"/>
      <c r="R150" s="533"/>
      <c r="S150" s="533"/>
      <c r="T150" s="533"/>
      <c r="U150" s="533"/>
      <c r="V150" s="533"/>
      <c r="W150" s="537"/>
      <c r="X150" s="140"/>
      <c r="Y150" s="140"/>
      <c r="Z150" s="140"/>
      <c r="AA150" s="140"/>
      <c r="AB150" s="140"/>
      <c r="AC150" s="140"/>
      <c r="AD150" s="140"/>
      <c r="AE150" s="140"/>
      <c r="AF150" s="140"/>
      <c r="AG150" s="140"/>
      <c r="AH150" s="140"/>
      <c r="AI150" s="140"/>
    </row>
    <row r="151" s="135" customFormat="true" ht="15" hidden="true" customHeight="true" outlineLevel="0" collapsed="false">
      <c r="G151" s="403"/>
      <c r="H151" s="579"/>
      <c r="I151" s="579"/>
      <c r="J151" s="314"/>
      <c r="L151" s="538" t="s">
        <v>1970</v>
      </c>
      <c r="M151" s="320" t="s">
        <v>1971</v>
      </c>
      <c r="N151" s="544"/>
      <c r="O151" s="533"/>
      <c r="P151" s="533"/>
      <c r="Q151" s="533"/>
      <c r="R151" s="533"/>
      <c r="S151" s="533"/>
      <c r="T151" s="533"/>
      <c r="U151" s="533"/>
      <c r="V151" s="533"/>
      <c r="W151" s="537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0"/>
      <c r="AH151" s="140"/>
      <c r="AI151" s="140"/>
    </row>
    <row r="152" s="135" customFormat="true" ht="24.95" hidden="true" customHeight="true" outlineLevel="0" collapsed="false">
      <c r="G152" s="308"/>
      <c r="H152" s="579"/>
      <c r="I152" s="376"/>
      <c r="J152" s="314"/>
      <c r="L152" s="538" t="s">
        <v>1977</v>
      </c>
      <c r="M152" s="321" t="s">
        <v>1978</v>
      </c>
      <c r="N152" s="385"/>
      <c r="O152" s="322"/>
      <c r="P152" s="322"/>
      <c r="Q152" s="322"/>
      <c r="R152" s="322"/>
      <c r="S152" s="322"/>
      <c r="T152" s="322"/>
      <c r="U152" s="322"/>
      <c r="V152" s="322"/>
      <c r="W152" s="537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</row>
    <row r="153" s="135" customFormat="true" ht="15" hidden="true" customHeight="true" outlineLevel="0" collapsed="false">
      <c r="G153" s="550"/>
      <c r="H153" s="579"/>
      <c r="I153" s="376"/>
      <c r="J153" s="377"/>
      <c r="L153" s="538" t="s">
        <v>1972</v>
      </c>
      <c r="M153" s="553" t="s">
        <v>182</v>
      </c>
      <c r="N153" s="554"/>
      <c r="O153" s="555"/>
      <c r="P153" s="555"/>
      <c r="Q153" s="555"/>
      <c r="R153" s="555"/>
      <c r="S153" s="555"/>
      <c r="T153" s="555"/>
      <c r="U153" s="555"/>
      <c r="V153" s="555"/>
      <c r="W153" s="537"/>
      <c r="X153" s="140"/>
      <c r="Y153" s="137" t="e">
        <f aca="false">strCheckUnique()</f>
        <v>#VALUE!</v>
      </c>
      <c r="Z153" s="140"/>
      <c r="AA153" s="137"/>
      <c r="AB153" s="140"/>
      <c r="AC153" s="140"/>
      <c r="AD153" s="140"/>
      <c r="AE153" s="140"/>
      <c r="AF153" s="140"/>
      <c r="AG153" s="140"/>
      <c r="AH153" s="140"/>
      <c r="AI153" s="140"/>
    </row>
    <row r="154" s="135" customFormat="true" ht="15.75" hidden="true" customHeight="true" outlineLevel="0" collapsed="false">
      <c r="G154" s="550"/>
      <c r="H154" s="579" t="n">
        <v>1</v>
      </c>
      <c r="I154" s="376"/>
      <c r="J154" s="377"/>
      <c r="K154" s="552"/>
      <c r="L154" s="330"/>
      <c r="M154" s="556"/>
      <c r="N154" s="331"/>
      <c r="O154" s="582"/>
      <c r="P154" s="324"/>
      <c r="Q154" s="324"/>
      <c r="R154" s="558"/>
      <c r="S154" s="326" t="s">
        <v>89</v>
      </c>
      <c r="T154" s="558"/>
      <c r="U154" s="559" t="s">
        <v>35</v>
      </c>
      <c r="V154" s="580"/>
      <c r="W154" s="537"/>
      <c r="X154" s="140" t="e">
        <f aca="false">strCheckDate()</f>
        <v>#VALUE!</v>
      </c>
      <c r="Y154" s="137"/>
      <c r="Z154" s="137" t="str">
        <f aca="false">IF(M154="","",M154 )</f>
        <v/>
      </c>
      <c r="AA154" s="137"/>
      <c r="AB154" s="137"/>
      <c r="AC154" s="137"/>
      <c r="AD154" s="140"/>
      <c r="AE154" s="140"/>
      <c r="AF154" s="140"/>
      <c r="AG154" s="140"/>
      <c r="AH154" s="140"/>
      <c r="AI154" s="140"/>
    </row>
    <row r="155" s="135" customFormat="true" ht="0.2" hidden="true" customHeight="true" outlineLevel="0" collapsed="false">
      <c r="G155" s="550"/>
      <c r="H155" s="579"/>
      <c r="I155" s="376"/>
      <c r="J155" s="377"/>
      <c r="K155" s="552"/>
      <c r="L155" s="561"/>
      <c r="M155" s="331"/>
      <c r="N155" s="331"/>
      <c r="O155" s="331"/>
      <c r="P155" s="331"/>
      <c r="Q155" s="334" t="str">
        <f aca="false">R154 &amp; "-" &amp; T154</f>
        <v>-</v>
      </c>
      <c r="R155" s="558"/>
      <c r="S155" s="326"/>
      <c r="T155" s="558"/>
      <c r="U155" s="559"/>
      <c r="V155" s="580"/>
      <c r="W155" s="549"/>
      <c r="X155" s="140"/>
      <c r="Y155" s="140"/>
      <c r="Z155" s="140"/>
      <c r="AA155" s="140"/>
      <c r="AB155" s="140"/>
      <c r="AC155" s="140"/>
      <c r="AD155" s="140"/>
      <c r="AE155" s="140"/>
      <c r="AF155" s="140"/>
      <c r="AG155" s="140"/>
      <c r="AH155" s="140"/>
      <c r="AI155" s="140"/>
    </row>
    <row r="156" customFormat="false" ht="15" hidden="true" customHeight="true" outlineLevel="0" collapsed="false">
      <c r="G156" s="550"/>
      <c r="H156" s="308"/>
      <c r="I156" s="376"/>
      <c r="J156" s="377"/>
      <c r="K156" s="308"/>
      <c r="L156" s="335"/>
      <c r="M156" s="571" t="s">
        <v>1974</v>
      </c>
      <c r="N156" s="571"/>
      <c r="O156" s="571"/>
      <c r="P156" s="571"/>
      <c r="Q156" s="571"/>
      <c r="R156" s="571"/>
      <c r="S156" s="571"/>
      <c r="T156" s="571"/>
      <c r="U156" s="572"/>
      <c r="V156" s="581"/>
      <c r="W156" s="339"/>
      <c r="X156" s="340"/>
      <c r="Y156" s="340"/>
      <c r="Z156" s="340"/>
      <c r="AA156" s="340"/>
      <c r="AB156" s="340"/>
      <c r="AC156" s="340"/>
      <c r="AD156" s="340"/>
      <c r="AE156" s="340"/>
      <c r="AF156" s="340"/>
      <c r="AG156" s="340"/>
      <c r="AH156" s="340"/>
      <c r="AI156" s="340"/>
    </row>
    <row r="157" customFormat="false" ht="15" hidden="true" customHeight="true" outlineLevel="0" collapsed="false">
      <c r="G157" s="308"/>
      <c r="H157" s="308"/>
      <c r="I157" s="376"/>
      <c r="J157" s="341"/>
      <c r="K157" s="308"/>
      <c r="L157" s="335"/>
      <c r="M157" s="336" t="s">
        <v>186</v>
      </c>
      <c r="N157" s="336"/>
      <c r="O157" s="336"/>
      <c r="P157" s="336"/>
      <c r="Q157" s="336"/>
      <c r="R157" s="336"/>
      <c r="S157" s="336"/>
      <c r="T157" s="336"/>
      <c r="U157" s="573"/>
      <c r="V157" s="581"/>
      <c r="W157" s="568"/>
      <c r="X157" s="340"/>
      <c r="Y157" s="340"/>
      <c r="Z157" s="340"/>
      <c r="AA157" s="340"/>
      <c r="AB157" s="340"/>
      <c r="AC157" s="340"/>
      <c r="AD157" s="340"/>
      <c r="AE157" s="340"/>
      <c r="AF157" s="340"/>
      <c r="AG157" s="340"/>
      <c r="AH157" s="340"/>
      <c r="AI157" s="340"/>
    </row>
    <row r="158" customFormat="false" ht="15" hidden="true" customHeight="true" outlineLevel="0" collapsed="false">
      <c r="G158" s="403"/>
      <c r="H158" s="308"/>
      <c r="I158" s="308"/>
      <c r="J158" s="341"/>
      <c r="K158" s="308"/>
      <c r="L158" s="335"/>
      <c r="M158" s="342" t="s">
        <v>1979</v>
      </c>
      <c r="N158" s="342"/>
      <c r="O158" s="342"/>
      <c r="P158" s="342"/>
      <c r="Q158" s="342"/>
      <c r="R158" s="342"/>
      <c r="S158" s="342"/>
      <c r="T158" s="342"/>
      <c r="U158" s="574"/>
      <c r="V158" s="581"/>
      <c r="W158" s="568"/>
      <c r="X158" s="340"/>
      <c r="Y158" s="340"/>
      <c r="Z158" s="340"/>
      <c r="AA158" s="340"/>
      <c r="AB158" s="340"/>
      <c r="AC158" s="340"/>
      <c r="AD158" s="340"/>
      <c r="AE158" s="340"/>
      <c r="AF158" s="340"/>
      <c r="AG158" s="340"/>
      <c r="AH158" s="340"/>
      <c r="AI158" s="340"/>
    </row>
    <row r="159" customFormat="false" ht="15" hidden="true" customHeight="true" outlineLevel="0" collapsed="false">
      <c r="G159" s="403"/>
      <c r="H159" s="308"/>
      <c r="I159" s="308"/>
      <c r="J159" s="341"/>
      <c r="K159" s="308"/>
      <c r="L159" s="335"/>
      <c r="M159" s="268" t="s">
        <v>1975</v>
      </c>
      <c r="N159" s="268"/>
      <c r="O159" s="268"/>
      <c r="P159" s="268"/>
      <c r="Q159" s="268"/>
      <c r="R159" s="268"/>
      <c r="S159" s="268"/>
      <c r="T159" s="268"/>
      <c r="U159" s="575"/>
      <c r="V159" s="581"/>
      <c r="W159" s="568"/>
      <c r="X159" s="340"/>
      <c r="Y159" s="340"/>
      <c r="Z159" s="340"/>
      <c r="AA159" s="340"/>
      <c r="AB159" s="340"/>
      <c r="AC159" s="340"/>
      <c r="AD159" s="340"/>
      <c r="AE159" s="340"/>
      <c r="AF159" s="340"/>
      <c r="AG159" s="340"/>
      <c r="AH159" s="340"/>
      <c r="AI159" s="340"/>
    </row>
    <row r="160" customFormat="false" ht="15" hidden="true" customHeight="true" outlineLevel="0" collapsed="false">
      <c r="G160" s="403"/>
      <c r="H160" s="308"/>
      <c r="I160" s="308"/>
      <c r="J160" s="341"/>
      <c r="K160" s="308"/>
      <c r="L160" s="335"/>
      <c r="M160" s="343" t="s">
        <v>1976</v>
      </c>
      <c r="N160" s="343"/>
      <c r="O160" s="343"/>
      <c r="P160" s="343"/>
      <c r="Q160" s="343"/>
      <c r="R160" s="343"/>
      <c r="S160" s="343"/>
      <c r="T160" s="343"/>
      <c r="U160" s="271"/>
      <c r="V160" s="581"/>
      <c r="W160" s="568"/>
      <c r="X160" s="340"/>
      <c r="Y160" s="340"/>
      <c r="Z160" s="340"/>
      <c r="AA160" s="340"/>
      <c r="AB160" s="340"/>
      <c r="AC160" s="340"/>
      <c r="AD160" s="340"/>
      <c r="AE160" s="340"/>
      <c r="AF160" s="340"/>
      <c r="AG160" s="340"/>
      <c r="AH160" s="340"/>
      <c r="AI160" s="340"/>
    </row>
    <row r="161" customFormat="false" ht="7.5" hidden="true" customHeight="true" outlineLevel="0" collapsed="false">
      <c r="G161" s="403"/>
      <c r="H161" s="308"/>
      <c r="I161" s="308"/>
      <c r="J161" s="341"/>
      <c r="K161" s="308"/>
      <c r="L161" s="335"/>
      <c r="M161" s="185" t="s">
        <v>119</v>
      </c>
      <c r="N161" s="185"/>
      <c r="O161" s="185"/>
      <c r="P161" s="185"/>
      <c r="Q161" s="185"/>
      <c r="R161" s="185"/>
      <c r="S161" s="185"/>
      <c r="T161" s="185"/>
      <c r="U161" s="576"/>
      <c r="V161" s="581"/>
      <c r="W161" s="568"/>
      <c r="X161" s="340"/>
      <c r="Y161" s="340"/>
      <c r="Z161" s="340"/>
      <c r="AA161" s="340"/>
      <c r="AB161" s="340"/>
      <c r="AC161" s="340"/>
      <c r="AD161" s="340"/>
      <c r="AE161" s="340"/>
      <c r="AF161" s="340"/>
      <c r="AG161" s="340"/>
      <c r="AH161" s="340"/>
      <c r="AI161" s="340"/>
    </row>
    <row r="163" s="511" customFormat="true" ht="17.1" hidden="false" customHeight="true" outlineLevel="0" collapsed="false">
      <c r="A163" s="511" t="s">
        <v>1963</v>
      </c>
      <c r="C163" s="511" t="s">
        <v>131</v>
      </c>
    </row>
    <row r="164" customFormat="false" ht="17.1" hidden="false" customHeight="true" outlineLevel="0" collapsed="false">
      <c r="AD164" s="2"/>
    </row>
    <row r="165" customFormat="false" ht="17.1" hidden="false" customHeight="true" outlineLevel="0" collapsed="false">
      <c r="L165" s="527"/>
      <c r="M165" s="527"/>
      <c r="N165" s="527"/>
      <c r="O165" s="527"/>
      <c r="P165" s="527"/>
      <c r="Q165" s="527"/>
      <c r="R165" s="527"/>
      <c r="S165" s="527"/>
      <c r="T165" s="527"/>
      <c r="U165" s="527"/>
      <c r="V165" s="527"/>
      <c r="W165" s="527"/>
      <c r="X165" s="527"/>
      <c r="Y165" s="527"/>
      <c r="Z165" s="527"/>
      <c r="AA165" s="527"/>
      <c r="AB165" s="527"/>
      <c r="AC165" s="527"/>
      <c r="AD165" s="527"/>
      <c r="AE165" s="527"/>
      <c r="AF165" s="527"/>
      <c r="AG165" s="527"/>
      <c r="AH165" s="527"/>
      <c r="AI165" s="527"/>
      <c r="AJ165" s="527"/>
      <c r="AK165" s="527"/>
      <c r="AL165" s="527"/>
      <c r="AM165" s="527"/>
    </row>
    <row r="166" s="135" customFormat="true" ht="22.5" hidden="false" customHeight="false" outlineLevel="0" collapsed="false">
      <c r="A166" s="305" t="n">
        <v>1</v>
      </c>
      <c r="B166" s="140"/>
      <c r="C166" s="140"/>
      <c r="D166" s="140"/>
      <c r="E166" s="140"/>
      <c r="F166" s="246"/>
      <c r="G166" s="246"/>
      <c r="H166" s="246"/>
      <c r="I166" s="284"/>
      <c r="J166" s="285"/>
      <c r="K166" s="285"/>
      <c r="L166" s="315" t="e">
        <f aca="false">mergeValue()</f>
        <v>#VALUE!</v>
      </c>
      <c r="M166" s="531" t="s">
        <v>124</v>
      </c>
      <c r="N166" s="583"/>
      <c r="O166" s="583"/>
      <c r="P166" s="583"/>
      <c r="Q166" s="583"/>
      <c r="R166" s="583"/>
      <c r="S166" s="583"/>
      <c r="T166" s="583"/>
      <c r="U166" s="583"/>
      <c r="V166" s="583"/>
      <c r="W166" s="583"/>
      <c r="X166" s="583"/>
      <c r="Y166" s="583"/>
      <c r="Z166" s="583"/>
      <c r="AA166" s="583"/>
      <c r="AB166" s="583"/>
      <c r="AC166" s="583"/>
      <c r="AD166" s="583"/>
      <c r="AE166" s="583"/>
      <c r="AF166" s="583"/>
      <c r="AG166" s="583"/>
      <c r="AH166" s="583"/>
      <c r="AI166" s="583"/>
      <c r="AJ166" s="583"/>
      <c r="AK166" s="583"/>
      <c r="AL166" s="583"/>
      <c r="AM166" s="371" t="s">
        <v>176</v>
      </c>
      <c r="AN166" s="140"/>
      <c r="AO166" s="140"/>
      <c r="AP166" s="140"/>
      <c r="AQ166" s="140"/>
      <c r="AR166" s="140"/>
      <c r="AS166" s="140"/>
      <c r="AT166" s="140"/>
      <c r="AU166" s="140"/>
      <c r="AV166" s="140"/>
      <c r="AW166" s="140"/>
      <c r="AX166" s="140"/>
    </row>
    <row r="167" s="135" customFormat="true" ht="22.5" hidden="false" customHeight="false" outlineLevel="0" collapsed="false">
      <c r="A167" s="305"/>
      <c r="B167" s="305" t="n">
        <v>1</v>
      </c>
      <c r="C167" s="140"/>
      <c r="D167" s="140"/>
      <c r="E167" s="140"/>
      <c r="F167" s="372"/>
      <c r="G167" s="141"/>
      <c r="H167" s="141"/>
      <c r="I167" s="373"/>
      <c r="J167" s="374"/>
      <c r="L167" s="315" t="e">
        <f aca="false">mergeValue() &amp;"."&amp;mergeValue()</f>
        <v>#VALUE!</v>
      </c>
      <c r="M167" s="316" t="s">
        <v>90</v>
      </c>
      <c r="N167" s="375"/>
      <c r="O167" s="375"/>
      <c r="P167" s="375"/>
      <c r="Q167" s="375"/>
      <c r="R167" s="375"/>
      <c r="S167" s="375"/>
      <c r="T167" s="375"/>
      <c r="U167" s="375"/>
      <c r="V167" s="375"/>
      <c r="W167" s="375"/>
      <c r="X167" s="375"/>
      <c r="Y167" s="375"/>
      <c r="Z167" s="375"/>
      <c r="AA167" s="375"/>
      <c r="AB167" s="375"/>
      <c r="AC167" s="375"/>
      <c r="AD167" s="375"/>
      <c r="AE167" s="375"/>
      <c r="AF167" s="375"/>
      <c r="AG167" s="375"/>
      <c r="AH167" s="375"/>
      <c r="AI167" s="375"/>
      <c r="AJ167" s="375"/>
      <c r="AK167" s="375"/>
      <c r="AL167" s="375"/>
      <c r="AM167" s="266" t="s">
        <v>177</v>
      </c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</row>
    <row r="168" s="135" customFormat="true" ht="45" hidden="false" customHeight="false" outlineLevel="0" collapsed="false">
      <c r="A168" s="305"/>
      <c r="B168" s="305"/>
      <c r="C168" s="305" t="n">
        <v>1</v>
      </c>
      <c r="D168" s="140"/>
      <c r="E168" s="140"/>
      <c r="F168" s="372"/>
      <c r="G168" s="141"/>
      <c r="H168" s="141"/>
      <c r="I168" s="373"/>
      <c r="J168" s="374"/>
      <c r="L168" s="315" t="e">
        <f aca="false">mergeValue() &amp;"."&amp;mergeValue()&amp;"."&amp;mergeValue()</f>
        <v>#VALUE!</v>
      </c>
      <c r="M168" s="319" t="s">
        <v>178</v>
      </c>
      <c r="N168" s="375"/>
      <c r="O168" s="375"/>
      <c r="P168" s="375"/>
      <c r="Q168" s="375"/>
      <c r="R168" s="375"/>
      <c r="S168" s="375"/>
      <c r="T168" s="375"/>
      <c r="U168" s="375"/>
      <c r="V168" s="375"/>
      <c r="W168" s="375"/>
      <c r="X168" s="375"/>
      <c r="Y168" s="375"/>
      <c r="Z168" s="375"/>
      <c r="AA168" s="375"/>
      <c r="AB168" s="375"/>
      <c r="AC168" s="375"/>
      <c r="AD168" s="375"/>
      <c r="AE168" s="375"/>
      <c r="AF168" s="375"/>
      <c r="AG168" s="375"/>
      <c r="AH168" s="375"/>
      <c r="AI168" s="375"/>
      <c r="AJ168" s="375"/>
      <c r="AK168" s="375"/>
      <c r="AL168" s="375"/>
      <c r="AM168" s="266" t="s">
        <v>179</v>
      </c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</row>
    <row r="169" s="135" customFormat="true" ht="20.1" hidden="false" customHeight="true" outlineLevel="0" collapsed="false">
      <c r="A169" s="305"/>
      <c r="B169" s="305"/>
      <c r="C169" s="305"/>
      <c r="D169" s="305" t="n">
        <v>1</v>
      </c>
      <c r="E169" s="140"/>
      <c r="F169" s="372"/>
      <c r="G169" s="141"/>
      <c r="H169" s="141"/>
      <c r="I169" s="376"/>
      <c r="J169" s="377"/>
      <c r="K169" s="149"/>
      <c r="L169" s="315" t="e">
        <f aca="false">mergeValue() &amp;"."&amp;mergeValue()&amp;"."&amp;mergeValue()&amp;"."&amp;mergeValue()</f>
        <v>#VALUE!</v>
      </c>
      <c r="M169" s="378"/>
      <c r="N169" s="326" t="s">
        <v>89</v>
      </c>
      <c r="O169" s="379"/>
      <c r="P169" s="380" t="s">
        <v>95</v>
      </c>
      <c r="Q169" s="381"/>
      <c r="R169" s="326" t="s">
        <v>35</v>
      </c>
      <c r="S169" s="379"/>
      <c r="T169" s="382" t="n">
        <v>1</v>
      </c>
      <c r="U169" s="383"/>
      <c r="V169" s="326" t="s">
        <v>35</v>
      </c>
      <c r="W169" s="379"/>
      <c r="X169" s="382" t="n">
        <v>1</v>
      </c>
      <c r="Y169" s="384"/>
      <c r="Z169" s="326" t="s">
        <v>35</v>
      </c>
      <c r="AA169" s="385"/>
      <c r="AB169" s="382" t="n">
        <v>1</v>
      </c>
      <c r="AC169" s="386"/>
      <c r="AD169" s="387"/>
      <c r="AE169" s="387"/>
      <c r="AF169" s="387"/>
      <c r="AG169" s="387"/>
      <c r="AH169" s="388"/>
      <c r="AI169" s="326" t="s">
        <v>89</v>
      </c>
      <c r="AJ169" s="388"/>
      <c r="AK169" s="326" t="s">
        <v>35</v>
      </c>
      <c r="AL169" s="327"/>
      <c r="AM169" s="266" t="s">
        <v>217</v>
      </c>
      <c r="AN169" s="140" t="e">
        <f aca="false">strCheckDateOnDP(#NAME?)</f>
        <v>#N/A</v>
      </c>
      <c r="AO169" s="137" t="str">
        <f aca="false">IF(AND(COUNTIF(AP165:AP165,AP169)&gt;1,AP169&lt;&gt;""),"ErrUnique:HasDoubleConn","")</f>
        <v/>
      </c>
      <c r="AP169" s="137"/>
      <c r="AQ169" s="137"/>
      <c r="AR169" s="137"/>
      <c r="AS169" s="137"/>
      <c r="AT169" s="137"/>
      <c r="AU169" s="140"/>
      <c r="AV169" s="140"/>
      <c r="AW169" s="140"/>
      <c r="AX169" s="140"/>
    </row>
    <row r="170" s="135" customFormat="true" ht="20.1" hidden="false" customHeight="true" outlineLevel="0" collapsed="false">
      <c r="A170" s="305"/>
      <c r="B170" s="305"/>
      <c r="C170" s="305"/>
      <c r="D170" s="305"/>
      <c r="E170" s="140"/>
      <c r="F170" s="372"/>
      <c r="G170" s="141"/>
      <c r="H170" s="141"/>
      <c r="I170" s="376"/>
      <c r="J170" s="377"/>
      <c r="K170" s="149"/>
      <c r="L170" s="315"/>
      <c r="M170" s="378"/>
      <c r="N170" s="326"/>
      <c r="O170" s="379"/>
      <c r="P170" s="380"/>
      <c r="Q170" s="381"/>
      <c r="R170" s="326"/>
      <c r="S170" s="379"/>
      <c r="T170" s="382"/>
      <c r="U170" s="383"/>
      <c r="V170" s="326"/>
      <c r="W170" s="379"/>
      <c r="X170" s="382"/>
      <c r="Y170" s="384"/>
      <c r="Z170" s="326"/>
      <c r="AA170" s="389"/>
      <c r="AB170" s="276"/>
      <c r="AC170" s="276"/>
      <c r="AD170" s="390"/>
      <c r="AE170" s="390"/>
      <c r="AF170" s="390"/>
      <c r="AG170" s="391" t="str">
        <f aca="false">AH169 &amp; "-" &amp; AJ169</f>
        <v>-</v>
      </c>
      <c r="AH170" s="391"/>
      <c r="AI170" s="391"/>
      <c r="AJ170" s="391"/>
      <c r="AK170" s="391" t="s">
        <v>35</v>
      </c>
      <c r="AL170" s="392"/>
      <c r="AM170" s="266"/>
      <c r="AN170" s="140"/>
      <c r="AO170" s="137"/>
      <c r="AP170" s="137"/>
      <c r="AQ170" s="137"/>
      <c r="AR170" s="137"/>
      <c r="AS170" s="137"/>
      <c r="AT170" s="137"/>
      <c r="AU170" s="140"/>
      <c r="AV170" s="140"/>
      <c r="AW170" s="140"/>
      <c r="AX170" s="140"/>
    </row>
    <row r="171" s="135" customFormat="true" ht="20.1" hidden="false" customHeight="true" outlineLevel="0" collapsed="false">
      <c r="A171" s="305"/>
      <c r="B171" s="305"/>
      <c r="C171" s="305"/>
      <c r="D171" s="305"/>
      <c r="E171" s="140"/>
      <c r="F171" s="372"/>
      <c r="G171" s="141"/>
      <c r="H171" s="141"/>
      <c r="I171" s="376"/>
      <c r="J171" s="377"/>
      <c r="K171" s="149"/>
      <c r="L171" s="315"/>
      <c r="M171" s="378"/>
      <c r="N171" s="326"/>
      <c r="O171" s="379"/>
      <c r="P171" s="380"/>
      <c r="Q171" s="381"/>
      <c r="R171" s="326"/>
      <c r="S171" s="379"/>
      <c r="T171" s="382"/>
      <c r="U171" s="383"/>
      <c r="V171" s="326"/>
      <c r="W171" s="393"/>
      <c r="X171" s="185"/>
      <c r="Y171" s="276"/>
      <c r="Z171" s="394"/>
      <c r="AA171" s="394"/>
      <c r="AB171" s="394"/>
      <c r="AC171" s="394"/>
      <c r="AD171" s="390"/>
      <c r="AE171" s="390"/>
      <c r="AF171" s="390"/>
      <c r="AG171" s="390"/>
      <c r="AH171" s="337"/>
      <c r="AI171" s="173"/>
      <c r="AJ171" s="173"/>
      <c r="AK171" s="337"/>
      <c r="AL171" s="339"/>
      <c r="AM171" s="266"/>
      <c r="AN171" s="140"/>
      <c r="AO171" s="137"/>
      <c r="AP171" s="137"/>
      <c r="AQ171" s="137"/>
      <c r="AR171" s="137"/>
      <c r="AS171" s="137"/>
      <c r="AT171" s="137"/>
      <c r="AU171" s="140"/>
      <c r="AV171" s="140"/>
      <c r="AW171" s="140"/>
      <c r="AX171" s="140"/>
    </row>
    <row r="172" s="135" customFormat="true" ht="20.1" hidden="false" customHeight="true" outlineLevel="0" collapsed="false">
      <c r="A172" s="305"/>
      <c r="B172" s="305"/>
      <c r="C172" s="305"/>
      <c r="D172" s="305"/>
      <c r="E172" s="140"/>
      <c r="F172" s="372"/>
      <c r="G172" s="141"/>
      <c r="H172" s="141"/>
      <c r="I172" s="376"/>
      <c r="J172" s="377"/>
      <c r="K172" s="149"/>
      <c r="L172" s="315"/>
      <c r="M172" s="378"/>
      <c r="N172" s="326"/>
      <c r="O172" s="379"/>
      <c r="P172" s="380"/>
      <c r="Q172" s="381"/>
      <c r="R172" s="326"/>
      <c r="S172" s="395"/>
      <c r="T172" s="396"/>
      <c r="U172" s="397"/>
      <c r="V172" s="394"/>
      <c r="W172" s="394"/>
      <c r="X172" s="394"/>
      <c r="Y172" s="394"/>
      <c r="Z172" s="394"/>
      <c r="AA172" s="394"/>
      <c r="AB172" s="394"/>
      <c r="AC172" s="394"/>
      <c r="AD172" s="390"/>
      <c r="AE172" s="390"/>
      <c r="AF172" s="390"/>
      <c r="AG172" s="390"/>
      <c r="AH172" s="337"/>
      <c r="AI172" s="173"/>
      <c r="AJ172" s="173"/>
      <c r="AK172" s="337"/>
      <c r="AL172" s="339"/>
      <c r="AM172" s="266"/>
      <c r="AN172" s="140"/>
      <c r="AO172" s="137"/>
      <c r="AP172" s="137"/>
      <c r="AQ172" s="137"/>
      <c r="AR172" s="137"/>
      <c r="AS172" s="137"/>
      <c r="AT172" s="137"/>
      <c r="AU172" s="140"/>
      <c r="AV172" s="140"/>
      <c r="AW172" s="140"/>
      <c r="AX172" s="140"/>
    </row>
    <row r="173" customFormat="false" ht="20.1" hidden="false" customHeight="true" outlineLevel="0" collapsed="false">
      <c r="A173" s="305"/>
      <c r="B173" s="305"/>
      <c r="C173" s="305"/>
      <c r="D173" s="305"/>
      <c r="E173" s="189"/>
      <c r="F173" s="398"/>
      <c r="G173" s="189"/>
      <c r="H173" s="189"/>
      <c r="I173" s="376"/>
      <c r="J173" s="377"/>
      <c r="K173" s="149"/>
      <c r="L173" s="315"/>
      <c r="M173" s="378"/>
      <c r="N173" s="326"/>
      <c r="O173" s="399"/>
      <c r="P173" s="342"/>
      <c r="Q173" s="276" t="s">
        <v>218</v>
      </c>
      <c r="R173" s="342"/>
      <c r="S173" s="342"/>
      <c r="T173" s="342"/>
      <c r="U173" s="342"/>
      <c r="V173" s="342"/>
      <c r="W173" s="342"/>
      <c r="X173" s="342"/>
      <c r="Y173" s="342"/>
      <c r="Z173" s="342"/>
      <c r="AA173" s="342"/>
      <c r="AB173" s="342"/>
      <c r="AC173" s="342"/>
      <c r="AD173" s="342"/>
      <c r="AE173" s="342"/>
      <c r="AF173" s="342"/>
      <c r="AG173" s="342"/>
      <c r="AH173" s="342"/>
      <c r="AI173" s="342"/>
      <c r="AJ173" s="342"/>
      <c r="AK173" s="342"/>
      <c r="AL173" s="400"/>
      <c r="AM173" s="266"/>
      <c r="AN173" s="340"/>
      <c r="AO173" s="340"/>
      <c r="AP173" s="401"/>
      <c r="AQ173" s="401"/>
      <c r="AR173" s="401"/>
      <c r="AS173" s="401"/>
      <c r="AT173" s="401"/>
      <c r="AU173" s="340"/>
      <c r="AV173" s="340"/>
      <c r="AW173" s="340"/>
      <c r="AX173" s="340"/>
    </row>
    <row r="174" customFormat="false" ht="15" hidden="false" customHeight="true" outlineLevel="0" collapsed="false">
      <c r="A174" s="305"/>
      <c r="B174" s="305"/>
      <c r="C174" s="305"/>
      <c r="D174" s="189"/>
      <c r="E174" s="189"/>
      <c r="F174" s="372"/>
      <c r="G174" s="189"/>
      <c r="H174" s="189"/>
      <c r="I174" s="308"/>
      <c r="J174" s="341"/>
      <c r="K174" s="308"/>
      <c r="L174" s="402"/>
      <c r="M174" s="268" t="s">
        <v>219</v>
      </c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  <c r="X174" s="268"/>
      <c r="Y174" s="268"/>
      <c r="Z174" s="268"/>
      <c r="AA174" s="268"/>
      <c r="AB174" s="268"/>
      <c r="AC174" s="268"/>
      <c r="AD174" s="268"/>
      <c r="AE174" s="268"/>
      <c r="AF174" s="268"/>
      <c r="AG174" s="268"/>
      <c r="AH174" s="268"/>
      <c r="AI174" s="268"/>
      <c r="AJ174" s="268"/>
      <c r="AK174" s="268"/>
      <c r="AL174" s="339"/>
      <c r="AM174" s="266"/>
      <c r="AN174" s="340"/>
      <c r="AO174" s="340"/>
      <c r="AP174" s="401"/>
      <c r="AQ174" s="401"/>
      <c r="AR174" s="401"/>
      <c r="AS174" s="401"/>
      <c r="AT174" s="401"/>
      <c r="AU174" s="340"/>
      <c r="AV174" s="340"/>
      <c r="AW174" s="340"/>
      <c r="AX174" s="340"/>
    </row>
    <row r="175" customFormat="false" ht="15" hidden="false" customHeight="true" outlineLevel="0" collapsed="false">
      <c r="A175" s="305"/>
      <c r="B175" s="305"/>
      <c r="C175" s="189"/>
      <c r="D175" s="189"/>
      <c r="E175" s="189"/>
      <c r="F175" s="372"/>
      <c r="G175" s="189"/>
      <c r="H175" s="189"/>
      <c r="I175" s="308"/>
      <c r="J175" s="341"/>
      <c r="K175" s="308"/>
      <c r="L175" s="335"/>
      <c r="M175" s="343" t="s">
        <v>188</v>
      </c>
      <c r="N175" s="343"/>
      <c r="O175" s="343"/>
      <c r="P175" s="343"/>
      <c r="Q175" s="343"/>
      <c r="R175" s="343"/>
      <c r="S175" s="343"/>
      <c r="T175" s="343"/>
      <c r="U175" s="343"/>
      <c r="V175" s="343"/>
      <c r="W175" s="343"/>
      <c r="X175" s="343"/>
      <c r="Y175" s="343"/>
      <c r="Z175" s="343"/>
      <c r="AA175" s="343"/>
      <c r="AB175" s="343"/>
      <c r="AC175" s="343"/>
      <c r="AD175" s="338"/>
      <c r="AE175" s="338"/>
      <c r="AF175" s="338"/>
      <c r="AG175" s="338"/>
      <c r="AH175" s="337"/>
      <c r="AI175" s="173"/>
      <c r="AJ175" s="337"/>
      <c r="AK175" s="343"/>
      <c r="AL175" s="173"/>
      <c r="AM175" s="339"/>
      <c r="AN175" s="340"/>
      <c r="AO175" s="340"/>
      <c r="AP175" s="340"/>
      <c r="AQ175" s="340"/>
      <c r="AR175" s="340"/>
      <c r="AS175" s="340"/>
      <c r="AT175" s="340"/>
      <c r="AU175" s="340"/>
      <c r="AV175" s="340"/>
      <c r="AW175" s="340"/>
      <c r="AX175" s="340"/>
    </row>
    <row r="176" customFormat="false" ht="15" hidden="false" customHeight="true" outlineLevel="0" collapsed="false">
      <c r="A176" s="305"/>
      <c r="B176" s="189"/>
      <c r="C176" s="189"/>
      <c r="D176" s="189"/>
      <c r="E176" s="189"/>
      <c r="F176" s="372"/>
      <c r="G176" s="189"/>
      <c r="H176" s="189"/>
      <c r="I176" s="308"/>
      <c r="J176" s="341"/>
      <c r="K176" s="308"/>
      <c r="L176" s="335"/>
      <c r="M176" s="185" t="s">
        <v>119</v>
      </c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338"/>
      <c r="AE176" s="338"/>
      <c r="AF176" s="338"/>
      <c r="AG176" s="338"/>
      <c r="AH176" s="337"/>
      <c r="AI176" s="173"/>
      <c r="AJ176" s="337"/>
      <c r="AK176" s="343"/>
      <c r="AL176" s="173"/>
      <c r="AM176" s="339"/>
      <c r="AN176" s="340"/>
      <c r="AO176" s="340"/>
      <c r="AP176" s="340"/>
      <c r="AQ176" s="340"/>
      <c r="AR176" s="340"/>
      <c r="AS176" s="340"/>
      <c r="AT176" s="340"/>
      <c r="AU176" s="340"/>
      <c r="AV176" s="340"/>
      <c r="AW176" s="340"/>
      <c r="AX176" s="340"/>
    </row>
    <row r="177" customFormat="false" ht="15" hidden="false" customHeight="true" outlineLevel="0" collapsed="false">
      <c r="F177" s="403"/>
      <c r="G177" s="308"/>
      <c r="H177" s="308"/>
      <c r="I177" s="3"/>
      <c r="J177" s="341"/>
      <c r="L177" s="335"/>
      <c r="M177" s="276" t="s">
        <v>189</v>
      </c>
      <c r="N177" s="276"/>
      <c r="O177" s="276"/>
      <c r="P177" s="276"/>
      <c r="Q177" s="276"/>
      <c r="R177" s="276"/>
      <c r="S177" s="276"/>
      <c r="T177" s="276"/>
      <c r="U177" s="276"/>
      <c r="V177" s="276"/>
      <c r="W177" s="276"/>
      <c r="X177" s="276"/>
      <c r="Y177" s="276"/>
      <c r="Z177" s="276"/>
      <c r="AA177" s="276"/>
      <c r="AB177" s="276"/>
      <c r="AC177" s="276"/>
      <c r="AD177" s="338"/>
      <c r="AE177" s="338"/>
      <c r="AF177" s="338"/>
      <c r="AG177" s="338"/>
      <c r="AH177" s="337"/>
      <c r="AI177" s="173"/>
      <c r="AJ177" s="337"/>
      <c r="AK177" s="343"/>
      <c r="AL177" s="173"/>
      <c r="AM177" s="339"/>
      <c r="AN177" s="340"/>
      <c r="AO177" s="340"/>
      <c r="AP177" s="340"/>
      <c r="AQ177" s="340"/>
      <c r="AR177" s="340"/>
      <c r="AS177" s="340"/>
      <c r="AT177" s="340"/>
      <c r="AU177" s="340"/>
      <c r="AV177" s="340"/>
      <c r="AW177" s="340"/>
      <c r="AX177" s="340"/>
    </row>
    <row r="178" customFormat="false" ht="15" hidden="false" customHeight="true" outlineLevel="0" collapsed="false">
      <c r="G178" s="403"/>
      <c r="H178" s="308"/>
      <c r="I178" s="308"/>
      <c r="J178" s="341"/>
      <c r="K178" s="308"/>
      <c r="L178" s="308"/>
      <c r="M178" s="308"/>
      <c r="N178" s="308"/>
      <c r="O178" s="308"/>
      <c r="P178" s="308"/>
      <c r="Q178" s="308"/>
      <c r="R178" s="308"/>
      <c r="S178" s="308"/>
      <c r="T178" s="308"/>
      <c r="U178" s="308"/>
      <c r="V178" s="308"/>
      <c r="W178" s="308"/>
      <c r="X178" s="308"/>
      <c r="Y178" s="308"/>
      <c r="Z178" s="308"/>
      <c r="AA178" s="308"/>
      <c r="AB178" s="308"/>
      <c r="AC178" s="308"/>
      <c r="AD178" s="308"/>
      <c r="AE178" s="308"/>
      <c r="AF178" s="308"/>
      <c r="AG178" s="308"/>
      <c r="AH178" s="308"/>
      <c r="AI178" s="308"/>
      <c r="AJ178" s="308"/>
      <c r="AK178" s="308"/>
      <c r="AL178" s="340"/>
      <c r="AM178" s="340"/>
      <c r="AN178" s="340"/>
      <c r="AO178" s="340"/>
      <c r="AP178" s="340"/>
      <c r="AQ178" s="340"/>
      <c r="AR178" s="340"/>
      <c r="AS178" s="340"/>
      <c r="AT178" s="340"/>
      <c r="AU178" s="340"/>
    </row>
    <row r="179" s="511" customFormat="true" ht="17.1" hidden="false" customHeight="true" outlineLevel="0" collapsed="false">
      <c r="A179" s="511" t="s">
        <v>1963</v>
      </c>
      <c r="C179" s="511" t="s">
        <v>132</v>
      </c>
    </row>
    <row r="180" customFormat="false" ht="17.1" hidden="false" customHeight="true" outlineLevel="0" collapsed="false">
      <c r="L180" s="527"/>
      <c r="M180" s="527"/>
      <c r="N180" s="527"/>
      <c r="O180" s="527"/>
      <c r="P180" s="527"/>
      <c r="Q180" s="527"/>
      <c r="R180" s="527"/>
      <c r="S180" s="527"/>
      <c r="T180" s="527"/>
      <c r="U180" s="527"/>
      <c r="V180" s="527"/>
      <c r="W180" s="527"/>
      <c r="X180" s="527"/>
      <c r="Y180" s="527"/>
      <c r="Z180" s="527"/>
      <c r="AA180" s="527"/>
      <c r="AB180" s="527"/>
      <c r="AC180" s="527"/>
      <c r="AD180" s="527"/>
      <c r="AE180" s="527"/>
      <c r="AF180" s="527"/>
      <c r="AG180" s="527"/>
      <c r="AH180" s="527"/>
      <c r="AI180" s="527"/>
      <c r="AJ180" s="527"/>
      <c r="AK180" s="527"/>
      <c r="AL180" s="527"/>
    </row>
    <row r="181" s="135" customFormat="true" ht="22.5" hidden="false" customHeight="true" outlineLevel="0" collapsed="false">
      <c r="A181" s="305" t="n">
        <v>1</v>
      </c>
      <c r="B181" s="140"/>
      <c r="C181" s="140"/>
      <c r="D181" s="140"/>
      <c r="E181" s="140"/>
      <c r="F181" s="246"/>
      <c r="G181" s="246"/>
      <c r="H181" s="246"/>
      <c r="I181" s="284"/>
      <c r="J181" s="285"/>
      <c r="K181" s="285"/>
      <c r="L181" s="315" t="e">
        <f aca="false">mergeValue()</f>
        <v>#VALUE!</v>
      </c>
      <c r="M181" s="411" t="s">
        <v>124</v>
      </c>
      <c r="N181" s="583"/>
      <c r="O181" s="583"/>
      <c r="P181" s="583"/>
      <c r="Q181" s="583"/>
      <c r="R181" s="583"/>
      <c r="S181" s="583"/>
      <c r="T181" s="583"/>
      <c r="U181" s="583"/>
      <c r="V181" s="583"/>
      <c r="W181" s="583"/>
      <c r="X181" s="583"/>
      <c r="Y181" s="583"/>
      <c r="Z181" s="583"/>
      <c r="AA181" s="583"/>
      <c r="AB181" s="583"/>
      <c r="AC181" s="583"/>
      <c r="AD181" s="583"/>
      <c r="AE181" s="583"/>
      <c r="AF181" s="583"/>
      <c r="AG181" s="583"/>
      <c r="AH181" s="583"/>
      <c r="AI181" s="583"/>
      <c r="AJ181" s="583"/>
      <c r="AK181" s="583"/>
      <c r="AL181" s="371" t="s">
        <v>176</v>
      </c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</row>
    <row r="182" s="135" customFormat="true" ht="22.5" hidden="false" customHeight="true" outlineLevel="0" collapsed="false">
      <c r="A182" s="305"/>
      <c r="B182" s="305" t="n">
        <v>1</v>
      </c>
      <c r="C182" s="140"/>
      <c r="D182" s="140"/>
      <c r="E182" s="140"/>
      <c r="F182" s="372"/>
      <c r="G182" s="141"/>
      <c r="H182" s="141"/>
      <c r="I182" s="373"/>
      <c r="J182" s="374"/>
      <c r="L182" s="315" t="e">
        <f aca="false">mergeValue() &amp;"."&amp;mergeValue()</f>
        <v>#VALUE!</v>
      </c>
      <c r="M182" s="316" t="s">
        <v>90</v>
      </c>
      <c r="N182" s="375"/>
      <c r="O182" s="375"/>
      <c r="P182" s="375"/>
      <c r="Q182" s="375"/>
      <c r="R182" s="375"/>
      <c r="S182" s="375"/>
      <c r="T182" s="375"/>
      <c r="U182" s="375"/>
      <c r="V182" s="375"/>
      <c r="W182" s="375"/>
      <c r="X182" s="375"/>
      <c r="Y182" s="375"/>
      <c r="Z182" s="375"/>
      <c r="AA182" s="375"/>
      <c r="AB182" s="375"/>
      <c r="AC182" s="375"/>
      <c r="AD182" s="375"/>
      <c r="AE182" s="375"/>
      <c r="AF182" s="375"/>
      <c r="AG182" s="375"/>
      <c r="AH182" s="375"/>
      <c r="AI182" s="375"/>
      <c r="AJ182" s="375"/>
      <c r="AK182" s="375"/>
      <c r="AL182" s="266" t="s">
        <v>177</v>
      </c>
      <c r="AM182" s="140"/>
      <c r="AN182" s="140"/>
      <c r="AO182" s="140"/>
      <c r="AP182" s="140"/>
      <c r="AQ182" s="140"/>
      <c r="AR182" s="140"/>
      <c r="AS182" s="140"/>
      <c r="AT182" s="140"/>
      <c r="AU182" s="140"/>
      <c r="AV182" s="140"/>
      <c r="AW182" s="140"/>
    </row>
    <row r="183" s="135" customFormat="true" ht="45" hidden="false" customHeight="true" outlineLevel="0" collapsed="false">
      <c r="A183" s="305"/>
      <c r="B183" s="305"/>
      <c r="C183" s="305" t="n">
        <v>1</v>
      </c>
      <c r="D183" s="140"/>
      <c r="E183" s="140"/>
      <c r="F183" s="372"/>
      <c r="G183" s="141"/>
      <c r="H183" s="141"/>
      <c r="I183" s="373"/>
      <c r="J183" s="374"/>
      <c r="L183" s="315" t="e">
        <f aca="false">mergeValue() &amp;"."&amp;mergeValue()&amp;"."&amp;mergeValue()</f>
        <v>#VALUE!</v>
      </c>
      <c r="M183" s="319" t="s">
        <v>178</v>
      </c>
      <c r="N183" s="375"/>
      <c r="O183" s="375"/>
      <c r="P183" s="375"/>
      <c r="Q183" s="375"/>
      <c r="R183" s="375"/>
      <c r="S183" s="375"/>
      <c r="T183" s="375"/>
      <c r="U183" s="375"/>
      <c r="V183" s="375"/>
      <c r="W183" s="375"/>
      <c r="X183" s="375"/>
      <c r="Y183" s="375"/>
      <c r="Z183" s="375"/>
      <c r="AA183" s="375"/>
      <c r="AB183" s="375"/>
      <c r="AC183" s="375"/>
      <c r="AD183" s="375"/>
      <c r="AE183" s="375"/>
      <c r="AF183" s="375"/>
      <c r="AG183" s="375"/>
      <c r="AH183" s="375"/>
      <c r="AI183" s="375"/>
      <c r="AJ183" s="375"/>
      <c r="AK183" s="375"/>
      <c r="AL183" s="266" t="s">
        <v>179</v>
      </c>
      <c r="AM183" s="140"/>
      <c r="AN183" s="140"/>
      <c r="AO183" s="140"/>
      <c r="AP183" s="140"/>
      <c r="AQ183" s="140"/>
      <c r="AR183" s="140"/>
      <c r="AS183" s="140"/>
      <c r="AT183" s="140"/>
      <c r="AU183" s="140"/>
      <c r="AV183" s="140"/>
      <c r="AW183" s="140"/>
    </row>
    <row r="184" s="135" customFormat="true" ht="20.1" hidden="false" customHeight="true" outlineLevel="0" collapsed="false">
      <c r="A184" s="305"/>
      <c r="B184" s="305"/>
      <c r="C184" s="305"/>
      <c r="D184" s="305" t="n">
        <v>1</v>
      </c>
      <c r="E184" s="140"/>
      <c r="F184" s="372"/>
      <c r="G184" s="141"/>
      <c r="H184" s="141"/>
      <c r="I184" s="376"/>
      <c r="J184" s="377"/>
      <c r="K184" s="149"/>
      <c r="L184" s="309" t="e">
        <f aca="false">mergeValue() &amp;"."&amp;mergeValue()&amp;"."&amp;mergeValue()&amp;"."&amp;mergeValue()</f>
        <v>#VALUE!</v>
      </c>
      <c r="M184" s="414"/>
      <c r="N184" s="415"/>
      <c r="O184" s="380" t="s">
        <v>95</v>
      </c>
      <c r="P184" s="381"/>
      <c r="Q184" s="326" t="s">
        <v>35</v>
      </c>
      <c r="R184" s="379"/>
      <c r="S184" s="382" t="n">
        <v>1</v>
      </c>
      <c r="T184" s="383"/>
      <c r="U184" s="326" t="s">
        <v>35</v>
      </c>
      <c r="V184" s="379"/>
      <c r="W184" s="382" t="s">
        <v>95</v>
      </c>
      <c r="X184" s="384"/>
      <c r="Y184" s="326" t="s">
        <v>35</v>
      </c>
      <c r="Z184" s="385"/>
      <c r="AA184" s="382" t="n">
        <v>1</v>
      </c>
      <c r="AB184" s="386"/>
      <c r="AC184" s="387"/>
      <c r="AD184" s="387"/>
      <c r="AE184" s="417"/>
      <c r="AF184" s="387"/>
      <c r="AG184" s="388"/>
      <c r="AH184" s="326" t="s">
        <v>89</v>
      </c>
      <c r="AI184" s="388"/>
      <c r="AJ184" s="326" t="s">
        <v>35</v>
      </c>
      <c r="AK184" s="327"/>
      <c r="AL184" s="266" t="s">
        <v>217</v>
      </c>
      <c r="AM184" s="140" t="e">
        <f aca="false">strCheckDateOnDP(#NAME?)</f>
        <v>#N/A</v>
      </c>
      <c r="AN184" s="137" t="str">
        <f aca="false">IF(AND(COUNTIF(AO180:AO180,AO184)&gt;1,AO184&lt;&gt;""),"ErrUnique:HasDoubleConn","")</f>
        <v/>
      </c>
      <c r="AO184" s="137"/>
      <c r="AP184" s="137"/>
      <c r="AQ184" s="137"/>
      <c r="AR184" s="137"/>
      <c r="AS184" s="137"/>
      <c r="AT184" s="140"/>
      <c r="AU184" s="140"/>
      <c r="AV184" s="140"/>
      <c r="AW184" s="140"/>
    </row>
    <row r="185" s="135" customFormat="true" ht="20.1" hidden="false" customHeight="true" outlineLevel="0" collapsed="false">
      <c r="A185" s="305"/>
      <c r="B185" s="305"/>
      <c r="C185" s="305"/>
      <c r="D185" s="305"/>
      <c r="E185" s="140"/>
      <c r="F185" s="372"/>
      <c r="G185" s="141"/>
      <c r="H185" s="141"/>
      <c r="I185" s="376"/>
      <c r="J185" s="377"/>
      <c r="K185" s="149"/>
      <c r="L185" s="309"/>
      <c r="M185" s="414"/>
      <c r="N185" s="415"/>
      <c r="O185" s="380"/>
      <c r="P185" s="381"/>
      <c r="Q185" s="326"/>
      <c r="R185" s="379"/>
      <c r="S185" s="382"/>
      <c r="T185" s="383"/>
      <c r="U185" s="326"/>
      <c r="V185" s="379"/>
      <c r="W185" s="382"/>
      <c r="X185" s="384"/>
      <c r="Y185" s="326"/>
      <c r="Z185" s="389"/>
      <c r="AA185" s="276"/>
      <c r="AB185" s="276"/>
      <c r="AC185" s="390"/>
      <c r="AD185" s="390"/>
      <c r="AE185" s="390"/>
      <c r="AF185" s="391" t="str">
        <f aca="false">AG184 &amp; "-" &amp; AI184</f>
        <v>-</v>
      </c>
      <c r="AG185" s="391"/>
      <c r="AH185" s="391"/>
      <c r="AI185" s="391"/>
      <c r="AJ185" s="391" t="s">
        <v>35</v>
      </c>
      <c r="AK185" s="392"/>
      <c r="AL185" s="266"/>
      <c r="AM185" s="140"/>
      <c r="AN185" s="137"/>
      <c r="AO185" s="137"/>
      <c r="AP185" s="137"/>
      <c r="AQ185" s="137"/>
      <c r="AR185" s="137"/>
      <c r="AS185" s="137"/>
      <c r="AT185" s="140"/>
      <c r="AU185" s="140"/>
      <c r="AV185" s="140"/>
      <c r="AW185" s="140"/>
    </row>
    <row r="186" s="135" customFormat="true" ht="20.1" hidden="false" customHeight="true" outlineLevel="0" collapsed="false">
      <c r="A186" s="305"/>
      <c r="B186" s="305"/>
      <c r="C186" s="305"/>
      <c r="D186" s="305"/>
      <c r="E186" s="140"/>
      <c r="F186" s="372"/>
      <c r="G186" s="141"/>
      <c r="H186" s="141"/>
      <c r="I186" s="376"/>
      <c r="J186" s="377"/>
      <c r="K186" s="149"/>
      <c r="L186" s="309"/>
      <c r="M186" s="414"/>
      <c r="N186" s="415"/>
      <c r="O186" s="380"/>
      <c r="P186" s="381"/>
      <c r="Q186" s="326"/>
      <c r="R186" s="379"/>
      <c r="S186" s="382"/>
      <c r="T186" s="383"/>
      <c r="U186" s="326"/>
      <c r="V186" s="393"/>
      <c r="W186" s="185"/>
      <c r="X186" s="276"/>
      <c r="Y186" s="394"/>
      <c r="Z186" s="394"/>
      <c r="AA186" s="394"/>
      <c r="AB186" s="394"/>
      <c r="AC186" s="390"/>
      <c r="AD186" s="390"/>
      <c r="AE186" s="390"/>
      <c r="AF186" s="390"/>
      <c r="AG186" s="337"/>
      <c r="AH186" s="173"/>
      <c r="AI186" s="173"/>
      <c r="AJ186" s="337"/>
      <c r="AK186" s="339"/>
      <c r="AL186" s="266"/>
      <c r="AM186" s="140"/>
      <c r="AN186" s="137"/>
      <c r="AO186" s="137"/>
      <c r="AP186" s="137"/>
      <c r="AQ186" s="137"/>
      <c r="AR186" s="137"/>
      <c r="AS186" s="137"/>
      <c r="AT186" s="140"/>
      <c r="AU186" s="140"/>
      <c r="AV186" s="140"/>
      <c r="AW186" s="140"/>
    </row>
    <row r="187" s="135" customFormat="true" ht="20.1" hidden="false" customHeight="true" outlineLevel="0" collapsed="false">
      <c r="A187" s="305"/>
      <c r="B187" s="305"/>
      <c r="C187" s="305"/>
      <c r="D187" s="305"/>
      <c r="E187" s="140"/>
      <c r="F187" s="372"/>
      <c r="G187" s="141"/>
      <c r="H187" s="141"/>
      <c r="I187" s="376"/>
      <c r="J187" s="377"/>
      <c r="K187" s="149"/>
      <c r="L187" s="309"/>
      <c r="M187" s="414"/>
      <c r="N187" s="415"/>
      <c r="O187" s="380"/>
      <c r="P187" s="381"/>
      <c r="Q187" s="326"/>
      <c r="R187" s="395"/>
      <c r="S187" s="396"/>
      <c r="T187" s="397"/>
      <c r="U187" s="394"/>
      <c r="V187" s="394"/>
      <c r="W187" s="394"/>
      <c r="X187" s="394"/>
      <c r="Y187" s="394"/>
      <c r="Z187" s="394"/>
      <c r="AA187" s="394"/>
      <c r="AB187" s="394"/>
      <c r="AC187" s="390"/>
      <c r="AD187" s="390"/>
      <c r="AE187" s="390"/>
      <c r="AF187" s="390"/>
      <c r="AG187" s="337"/>
      <c r="AH187" s="173"/>
      <c r="AI187" s="173"/>
      <c r="AJ187" s="337"/>
      <c r="AK187" s="339"/>
      <c r="AL187" s="266"/>
      <c r="AM187" s="140"/>
      <c r="AN187" s="137"/>
      <c r="AO187" s="137"/>
      <c r="AP187" s="137"/>
      <c r="AQ187" s="137"/>
      <c r="AR187" s="137"/>
      <c r="AS187" s="137"/>
      <c r="AT187" s="140"/>
      <c r="AU187" s="140"/>
      <c r="AV187" s="140"/>
      <c r="AW187" s="140"/>
    </row>
    <row r="188" customFormat="false" ht="20.1" hidden="false" customHeight="true" outlineLevel="0" collapsed="false">
      <c r="A188" s="305"/>
      <c r="B188" s="305"/>
      <c r="C188" s="305"/>
      <c r="D188" s="305"/>
      <c r="E188" s="189"/>
      <c r="F188" s="398"/>
      <c r="G188" s="189"/>
      <c r="H188" s="189"/>
      <c r="I188" s="376"/>
      <c r="J188" s="377"/>
      <c r="K188" s="149"/>
      <c r="L188" s="309"/>
      <c r="M188" s="414"/>
      <c r="N188" s="399"/>
      <c r="O188" s="342"/>
      <c r="P188" s="276" t="s">
        <v>218</v>
      </c>
      <c r="Q188" s="342"/>
      <c r="R188" s="342"/>
      <c r="S188" s="342"/>
      <c r="T188" s="342"/>
      <c r="U188" s="342"/>
      <c r="V188" s="342"/>
      <c r="W188" s="342"/>
      <c r="X188" s="342"/>
      <c r="Y188" s="342"/>
      <c r="Z188" s="342"/>
      <c r="AA188" s="342"/>
      <c r="AB188" s="342"/>
      <c r="AC188" s="342"/>
      <c r="AD188" s="342"/>
      <c r="AE188" s="342"/>
      <c r="AF188" s="342"/>
      <c r="AG188" s="342"/>
      <c r="AH188" s="342"/>
      <c r="AI188" s="342"/>
      <c r="AJ188" s="342"/>
      <c r="AK188" s="400"/>
      <c r="AL188" s="266"/>
      <c r="AM188" s="340"/>
      <c r="AN188" s="340"/>
      <c r="AO188" s="401"/>
      <c r="AP188" s="401"/>
      <c r="AQ188" s="401"/>
      <c r="AR188" s="401"/>
      <c r="AS188" s="401"/>
      <c r="AT188" s="340"/>
      <c r="AU188" s="340"/>
      <c r="AV188" s="340"/>
      <c r="AW188" s="340"/>
    </row>
    <row r="189" customFormat="false" ht="15" hidden="false" customHeight="true" outlineLevel="0" collapsed="false">
      <c r="A189" s="305"/>
      <c r="B189" s="305"/>
      <c r="C189" s="305"/>
      <c r="D189" s="189"/>
      <c r="E189" s="189"/>
      <c r="F189" s="372"/>
      <c r="G189" s="189"/>
      <c r="H189" s="189"/>
      <c r="I189" s="308"/>
      <c r="J189" s="341"/>
      <c r="K189" s="308"/>
      <c r="L189" s="402"/>
      <c r="M189" s="268" t="s">
        <v>219</v>
      </c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  <c r="X189" s="268"/>
      <c r="Y189" s="268"/>
      <c r="Z189" s="268"/>
      <c r="AA189" s="268"/>
      <c r="AB189" s="268"/>
      <c r="AC189" s="268"/>
      <c r="AD189" s="268"/>
      <c r="AE189" s="268"/>
      <c r="AF189" s="268"/>
      <c r="AG189" s="268"/>
      <c r="AH189" s="268"/>
      <c r="AI189" s="268"/>
      <c r="AJ189" s="268"/>
      <c r="AK189" s="339"/>
      <c r="AL189" s="266"/>
      <c r="AM189" s="340"/>
      <c r="AN189" s="340"/>
      <c r="AO189" s="401"/>
      <c r="AP189" s="401"/>
      <c r="AQ189" s="401"/>
      <c r="AR189" s="401"/>
      <c r="AS189" s="401"/>
      <c r="AT189" s="340"/>
      <c r="AU189" s="340"/>
      <c r="AV189" s="340"/>
      <c r="AW189" s="340"/>
    </row>
    <row r="190" customFormat="false" ht="15" hidden="false" customHeight="true" outlineLevel="0" collapsed="false">
      <c r="A190" s="305"/>
      <c r="B190" s="305"/>
      <c r="C190" s="189"/>
      <c r="D190" s="189"/>
      <c r="E190" s="189"/>
      <c r="F190" s="372"/>
      <c r="G190" s="189"/>
      <c r="H190" s="189"/>
      <c r="I190" s="308"/>
      <c r="J190" s="341"/>
      <c r="K190" s="308"/>
      <c r="L190" s="335"/>
      <c r="M190" s="343" t="s">
        <v>188</v>
      </c>
      <c r="N190" s="343"/>
      <c r="O190" s="343"/>
      <c r="P190" s="343"/>
      <c r="Q190" s="343"/>
      <c r="R190" s="343"/>
      <c r="S190" s="343"/>
      <c r="T190" s="343"/>
      <c r="U190" s="343"/>
      <c r="V190" s="343"/>
      <c r="W190" s="343"/>
      <c r="X190" s="343"/>
      <c r="Y190" s="343"/>
      <c r="Z190" s="343"/>
      <c r="AA190" s="343"/>
      <c r="AB190" s="343"/>
      <c r="AC190" s="338"/>
      <c r="AD190" s="338"/>
      <c r="AE190" s="338"/>
      <c r="AF190" s="338"/>
      <c r="AG190" s="337"/>
      <c r="AH190" s="268"/>
      <c r="AI190" s="337"/>
      <c r="AJ190" s="343"/>
      <c r="AK190" s="173"/>
      <c r="AL190" s="339"/>
      <c r="AM190" s="340"/>
      <c r="AN190" s="340"/>
      <c r="AO190" s="340"/>
      <c r="AP190" s="340"/>
      <c r="AQ190" s="340"/>
      <c r="AR190" s="340"/>
      <c r="AS190" s="340"/>
      <c r="AT190" s="340"/>
      <c r="AU190" s="340"/>
      <c r="AV190" s="340"/>
      <c r="AW190" s="340"/>
    </row>
    <row r="191" customFormat="false" ht="15" hidden="false" customHeight="true" outlineLevel="0" collapsed="false">
      <c r="A191" s="305"/>
      <c r="B191" s="189"/>
      <c r="C191" s="189"/>
      <c r="D191" s="189"/>
      <c r="E191" s="189"/>
      <c r="F191" s="372"/>
      <c r="G191" s="189"/>
      <c r="H191" s="189"/>
      <c r="I191" s="308"/>
      <c r="J191" s="341"/>
      <c r="K191" s="308"/>
      <c r="L191" s="335"/>
      <c r="M191" s="185" t="s">
        <v>119</v>
      </c>
      <c r="N191" s="185"/>
      <c r="O191" s="185"/>
      <c r="P191" s="185"/>
      <c r="Q191" s="185"/>
      <c r="R191" s="185"/>
      <c r="S191" s="185"/>
      <c r="T191" s="185"/>
      <c r="U191" s="185"/>
      <c r="V191" s="185"/>
      <c r="W191" s="185"/>
      <c r="X191" s="185"/>
      <c r="Y191" s="185"/>
      <c r="Z191" s="185"/>
      <c r="AA191" s="185"/>
      <c r="AB191" s="185"/>
      <c r="AC191" s="338"/>
      <c r="AD191" s="338"/>
      <c r="AE191" s="338"/>
      <c r="AF191" s="338"/>
      <c r="AG191" s="337"/>
      <c r="AH191" s="268"/>
      <c r="AI191" s="337"/>
      <c r="AJ191" s="343"/>
      <c r="AK191" s="173"/>
      <c r="AL191" s="339"/>
      <c r="AM191" s="340"/>
      <c r="AN191" s="340"/>
      <c r="AO191" s="340"/>
      <c r="AP191" s="340"/>
      <c r="AQ191" s="340"/>
      <c r="AR191" s="340"/>
      <c r="AS191" s="340"/>
      <c r="AT191" s="340"/>
      <c r="AU191" s="340"/>
      <c r="AV191" s="340"/>
      <c r="AW191" s="340"/>
    </row>
    <row r="192" customFormat="false" ht="15" hidden="false" customHeight="true" outlineLevel="0" collapsed="false">
      <c r="F192" s="403"/>
      <c r="G192" s="308"/>
      <c r="H192" s="308"/>
      <c r="I192" s="3"/>
      <c r="J192" s="341"/>
      <c r="L192" s="335"/>
      <c r="M192" s="276" t="s">
        <v>189</v>
      </c>
      <c r="N192" s="276"/>
      <c r="O192" s="276"/>
      <c r="P192" s="276"/>
      <c r="Q192" s="276"/>
      <c r="R192" s="276"/>
      <c r="S192" s="276"/>
      <c r="T192" s="276"/>
      <c r="U192" s="276"/>
      <c r="V192" s="276"/>
      <c r="W192" s="276"/>
      <c r="X192" s="276"/>
      <c r="Y192" s="276"/>
      <c r="Z192" s="276"/>
      <c r="AA192" s="276"/>
      <c r="AB192" s="276"/>
      <c r="AC192" s="338"/>
      <c r="AD192" s="338"/>
      <c r="AE192" s="338"/>
      <c r="AF192" s="338"/>
      <c r="AG192" s="337"/>
      <c r="AH192" s="268"/>
      <c r="AI192" s="337"/>
      <c r="AJ192" s="343"/>
      <c r="AK192" s="173"/>
      <c r="AL192" s="339"/>
      <c r="AM192" s="340"/>
      <c r="AN192" s="340"/>
      <c r="AO192" s="340"/>
      <c r="AP192" s="340"/>
      <c r="AQ192" s="340"/>
      <c r="AR192" s="340"/>
      <c r="AS192" s="340"/>
      <c r="AT192" s="340"/>
      <c r="AU192" s="340"/>
      <c r="AV192" s="340"/>
      <c r="AW192" s="340"/>
    </row>
    <row r="193" customFormat="false" ht="15" hidden="false" customHeight="true" outlineLevel="0" collapsed="false">
      <c r="G193" s="403"/>
      <c r="H193" s="308"/>
      <c r="I193" s="308"/>
      <c r="J193" s="341"/>
      <c r="K193" s="308"/>
      <c r="L193" s="308"/>
      <c r="M193" s="308"/>
      <c r="N193" s="308"/>
      <c r="O193" s="308"/>
      <c r="P193" s="308"/>
      <c r="Q193" s="308"/>
      <c r="R193" s="308"/>
      <c r="S193" s="308"/>
      <c r="T193" s="308"/>
      <c r="U193" s="308"/>
      <c r="V193" s="308"/>
      <c r="W193" s="308"/>
      <c r="X193" s="308"/>
      <c r="Y193" s="308"/>
      <c r="Z193" s="308"/>
      <c r="AA193" s="308"/>
      <c r="AB193" s="308"/>
      <c r="AC193" s="308"/>
      <c r="AD193" s="308"/>
      <c r="AE193" s="308"/>
      <c r="AF193" s="308"/>
      <c r="AG193" s="308"/>
      <c r="AH193" s="308"/>
      <c r="AI193" s="308"/>
      <c r="AJ193" s="308"/>
      <c r="AK193" s="340"/>
      <c r="AL193" s="340"/>
      <c r="AM193" s="340"/>
      <c r="AN193" s="340"/>
      <c r="AO193" s="340"/>
      <c r="AP193" s="340"/>
      <c r="AQ193" s="340"/>
      <c r="AR193" s="340"/>
      <c r="AS193" s="340"/>
      <c r="AT193" s="340"/>
    </row>
    <row r="194" customFormat="false" ht="15" hidden="false" customHeight="true" outlineLevel="0" collapsed="false">
      <c r="G194" s="403"/>
      <c r="H194" s="308"/>
      <c r="I194" s="308"/>
      <c r="J194" s="341"/>
      <c r="K194" s="308"/>
      <c r="L194" s="308"/>
      <c r="M194" s="308"/>
      <c r="N194" s="308"/>
      <c r="O194" s="308"/>
      <c r="P194" s="308"/>
      <c r="Q194" s="308"/>
      <c r="R194" s="308"/>
      <c r="S194" s="308"/>
      <c r="T194" s="308"/>
      <c r="U194" s="308"/>
      <c r="V194" s="308"/>
      <c r="W194" s="308"/>
      <c r="X194" s="308"/>
      <c r="Y194" s="308"/>
      <c r="Z194" s="308"/>
      <c r="AA194" s="308"/>
      <c r="AB194" s="308"/>
      <c r="AC194" s="308"/>
      <c r="AD194" s="308"/>
      <c r="AE194" s="308"/>
      <c r="AF194" s="308"/>
      <c r="AG194" s="308"/>
      <c r="AH194" s="308"/>
      <c r="AI194" s="308"/>
      <c r="AJ194" s="308"/>
      <c r="AK194" s="340"/>
      <c r="AL194" s="340"/>
      <c r="AM194" s="340"/>
      <c r="AN194" s="340"/>
      <c r="AO194" s="340"/>
      <c r="AP194" s="340"/>
      <c r="AQ194" s="340"/>
      <c r="AR194" s="340"/>
      <c r="AS194" s="340"/>
      <c r="AT194" s="340"/>
    </row>
    <row r="195" customFormat="false" ht="15" hidden="false" customHeight="true" outlineLevel="0" collapsed="false">
      <c r="G195" s="403"/>
      <c r="H195" s="308"/>
      <c r="I195" s="308"/>
      <c r="J195" s="341"/>
      <c r="K195" s="308"/>
      <c r="L195" s="308"/>
      <c r="M195" s="308"/>
      <c r="N195" s="308"/>
      <c r="O195" s="308"/>
      <c r="P195" s="308"/>
      <c r="Q195" s="308"/>
      <c r="R195" s="308"/>
      <c r="S195" s="308"/>
      <c r="T195" s="308"/>
      <c r="U195" s="308"/>
      <c r="V195" s="308"/>
      <c r="W195" s="308"/>
      <c r="X195" s="308"/>
      <c r="Y195" s="308"/>
      <c r="Z195" s="308"/>
      <c r="AA195" s="308"/>
      <c r="AB195" s="308"/>
      <c r="AC195" s="308"/>
    </row>
    <row r="196" customFormat="false" ht="15" hidden="false" customHeight="true" outlineLevel="0" collapsed="false">
      <c r="G196" s="403"/>
      <c r="H196" s="308"/>
      <c r="I196" s="308"/>
      <c r="J196" s="341"/>
      <c r="K196" s="308"/>
      <c r="L196" s="308"/>
      <c r="M196" s="308"/>
      <c r="N196" s="308"/>
      <c r="O196" s="308"/>
      <c r="Q196" s="381"/>
      <c r="U196" s="584"/>
      <c r="V196" s="308"/>
      <c r="W196" s="308"/>
      <c r="X196" s="308"/>
      <c r="Y196" s="381"/>
      <c r="Z196" s="308"/>
      <c r="AA196" s="308"/>
      <c r="AB196" s="308"/>
      <c r="AC196" s="585"/>
      <c r="AD196" s="308"/>
    </row>
    <row r="197" customFormat="false" ht="15" hidden="false" customHeight="true" outlineLevel="0" collapsed="false">
      <c r="G197" s="403"/>
      <c r="H197" s="308"/>
      <c r="I197" s="308"/>
      <c r="J197" s="341"/>
      <c r="K197" s="308"/>
      <c r="L197" s="308"/>
      <c r="M197" s="308"/>
      <c r="N197" s="308"/>
      <c r="O197" s="308"/>
      <c r="Q197" s="586"/>
      <c r="Y197" s="308"/>
      <c r="Z197" s="308"/>
      <c r="AA197" s="308"/>
      <c r="AB197" s="308"/>
      <c r="AC197" s="308"/>
      <c r="AD197" s="308"/>
      <c r="AE197" s="308"/>
    </row>
    <row r="198" customFormat="false" ht="15" hidden="false" customHeight="true" outlineLevel="0" collapsed="false">
      <c r="G198" s="403"/>
      <c r="H198" s="308"/>
      <c r="I198" s="308"/>
      <c r="J198" s="341"/>
      <c r="K198" s="308"/>
      <c r="L198" s="308"/>
      <c r="M198" s="308"/>
      <c r="N198" s="308"/>
      <c r="O198" s="308"/>
      <c r="Q198" s="586"/>
      <c r="Y198" s="308"/>
      <c r="Z198" s="308"/>
      <c r="AA198" s="308"/>
      <c r="AB198" s="308"/>
      <c r="AC198" s="308"/>
      <c r="AD198" s="308"/>
      <c r="AE198" s="308"/>
    </row>
    <row r="199" customFormat="false" ht="15" hidden="false" customHeight="true" outlineLevel="0" collapsed="false">
      <c r="G199" s="403"/>
      <c r="H199" s="308"/>
      <c r="I199" s="308"/>
      <c r="J199" s="341"/>
      <c r="K199" s="308"/>
      <c r="L199" s="308"/>
      <c r="M199" s="308"/>
      <c r="N199" s="308"/>
      <c r="O199" s="308"/>
      <c r="P199" s="308"/>
      <c r="Q199" s="586"/>
      <c r="R199" s="308"/>
      <c r="S199" s="308"/>
      <c r="T199" s="308"/>
      <c r="U199" s="308"/>
      <c r="V199" s="308"/>
      <c r="W199" s="308"/>
      <c r="X199" s="308"/>
      <c r="Y199" s="308"/>
      <c r="Z199" s="308"/>
      <c r="AA199" s="308"/>
      <c r="AB199" s="308"/>
      <c r="AC199" s="308"/>
      <c r="AD199" s="308"/>
      <c r="AE199" s="308"/>
    </row>
    <row r="200" customFormat="false" ht="15" hidden="false" customHeight="true" outlineLevel="0" collapsed="false">
      <c r="G200" s="403"/>
      <c r="H200" s="308"/>
      <c r="I200" s="308"/>
      <c r="J200" s="341"/>
      <c r="K200" s="308"/>
      <c r="L200" s="308"/>
      <c r="M200" s="308"/>
      <c r="Q200" s="326" t="s">
        <v>35</v>
      </c>
      <c r="R200" s="587"/>
      <c r="S200" s="382" t="n">
        <v>1</v>
      </c>
      <c r="T200" s="257"/>
      <c r="U200" s="326" t="s">
        <v>89</v>
      </c>
      <c r="V200" s="379"/>
      <c r="W200" s="382" t="n">
        <v>1</v>
      </c>
      <c r="X200" s="588"/>
      <c r="Y200" s="326" t="s">
        <v>89</v>
      </c>
      <c r="Z200" s="385"/>
      <c r="AA200" s="382" t="n">
        <v>1</v>
      </c>
      <c r="AB200" s="585"/>
    </row>
    <row r="201" customFormat="false" ht="15" hidden="false" customHeight="true" outlineLevel="0" collapsed="false">
      <c r="G201" s="403"/>
      <c r="H201" s="308"/>
      <c r="I201" s="308"/>
      <c r="J201" s="341"/>
      <c r="K201" s="308"/>
      <c r="L201" s="308"/>
      <c r="M201" s="308"/>
      <c r="Q201" s="326"/>
      <c r="R201" s="587"/>
      <c r="S201" s="382"/>
      <c r="T201" s="257"/>
      <c r="U201" s="326"/>
      <c r="V201" s="379"/>
      <c r="W201" s="382"/>
      <c r="X201" s="588"/>
      <c r="Y201" s="326"/>
      <c r="Z201" s="389"/>
      <c r="AA201" s="276"/>
      <c r="AB201" s="489" t="s">
        <v>1980</v>
      </c>
    </row>
    <row r="202" customFormat="false" ht="15" hidden="false" customHeight="true" outlineLevel="0" collapsed="false">
      <c r="G202" s="403"/>
      <c r="H202" s="308"/>
      <c r="I202" s="308"/>
      <c r="J202" s="341"/>
      <c r="K202" s="308"/>
      <c r="L202" s="308"/>
      <c r="M202" s="308"/>
      <c r="Q202" s="326"/>
      <c r="R202" s="587"/>
      <c r="S202" s="382"/>
      <c r="T202" s="257"/>
      <c r="U202" s="326"/>
      <c r="V202" s="393"/>
      <c r="W202" s="185"/>
      <c r="X202" s="276" t="s">
        <v>1981</v>
      </c>
      <c r="Y202" s="394"/>
      <c r="Z202" s="394"/>
      <c r="AA202" s="394"/>
      <c r="AB202" s="589"/>
    </row>
    <row r="203" customFormat="false" ht="15" hidden="false" customHeight="true" outlineLevel="0" collapsed="false">
      <c r="G203" s="403"/>
      <c r="H203" s="308"/>
      <c r="I203" s="308"/>
      <c r="J203" s="341"/>
      <c r="K203" s="308"/>
      <c r="L203" s="308"/>
      <c r="M203" s="308"/>
      <c r="Q203" s="326"/>
      <c r="R203" s="396"/>
      <c r="S203" s="396"/>
      <c r="T203" s="397"/>
      <c r="U203" s="394"/>
      <c r="V203" s="394"/>
      <c r="W203" s="394"/>
      <c r="X203" s="394"/>
      <c r="Y203" s="394"/>
      <c r="Z203" s="394"/>
      <c r="AA203" s="394"/>
      <c r="AB203" s="589"/>
    </row>
    <row r="205" s="135" customFormat="true" ht="17.1" hidden="false" customHeight="true" outlineLevel="0" collapsed="false">
      <c r="A205" s="373"/>
      <c r="B205" s="373"/>
      <c r="C205" s="285"/>
      <c r="D205" s="361"/>
      <c r="E205" s="590"/>
      <c r="F205" s="591"/>
      <c r="G205" s="591"/>
      <c r="H205" s="592"/>
      <c r="I205" s="592"/>
      <c r="J205" s="592"/>
      <c r="K205" s="592"/>
      <c r="L205" s="592"/>
      <c r="M205" s="592"/>
      <c r="N205" s="592"/>
      <c r="O205" s="592"/>
      <c r="P205" s="592"/>
      <c r="Q205" s="592"/>
      <c r="R205" s="592"/>
      <c r="S205" s="592"/>
      <c r="T205" s="159"/>
      <c r="U205" s="159"/>
      <c r="V205" s="159"/>
      <c r="W205" s="593"/>
      <c r="X205" s="593"/>
    </row>
    <row r="206" s="511" customFormat="true" ht="11.25" hidden="false" customHeight="false" outlineLevel="0" collapsed="false">
      <c r="A206" s="511" t="s">
        <v>1982</v>
      </c>
    </row>
    <row r="207" customFormat="false" ht="11.25" hidden="false" customHeight="false" outlineLevel="0" collapsed="false"/>
    <row r="208" s="471" customFormat="true" ht="15" hidden="false" customHeight="true" outlineLevel="0" collapsed="false">
      <c r="C208" s="479"/>
      <c r="D208" s="480"/>
      <c r="E208" s="481"/>
    </row>
    <row r="210" s="511" customFormat="true" ht="17.1" hidden="false" customHeight="true" outlineLevel="0" collapsed="false">
      <c r="A210" s="511" t="s">
        <v>1983</v>
      </c>
    </row>
    <row r="212" s="135" customFormat="true" ht="17.1" hidden="false" customHeight="true" outlineLevel="0" collapsed="false">
      <c r="A212" s="373"/>
      <c r="B212" s="373"/>
      <c r="C212" s="285"/>
      <c r="D212" s="361"/>
      <c r="E212" s="594" t="n">
        <v>1</v>
      </c>
      <c r="F212" s="595"/>
      <c r="G212" s="595"/>
      <c r="H212" s="595"/>
      <c r="I212" s="595"/>
      <c r="J212" s="595"/>
      <c r="K212" s="595"/>
      <c r="L212" s="595"/>
      <c r="M212" s="595"/>
      <c r="N212" s="595"/>
      <c r="O212" s="595"/>
      <c r="P212" s="595"/>
      <c r="Q212" s="595"/>
      <c r="R212" s="596"/>
      <c r="S212" s="596"/>
      <c r="T212" s="596"/>
      <c r="U212" s="597"/>
      <c r="V212" s="597"/>
      <c r="W212" s="597"/>
      <c r="X212" s="598"/>
    </row>
    <row r="214" s="511" customFormat="true" ht="17.1" hidden="false" customHeight="true" outlineLevel="0" collapsed="false">
      <c r="A214" s="511" t="s">
        <v>1982</v>
      </c>
    </row>
    <row r="215" customFormat="false" ht="17.1" hidden="false" customHeight="true" outlineLevel="0" collapsed="false">
      <c r="G215" s="514"/>
      <c r="H215" s="514"/>
    </row>
    <row r="216" s="135" customFormat="true" ht="17.1" hidden="false" customHeight="true" outlineLevel="0" collapsed="false">
      <c r="A216" s="599"/>
      <c r="B216" s="134"/>
      <c r="C216" s="285"/>
      <c r="D216" s="361"/>
      <c r="E216" s="382" t="s">
        <v>95</v>
      </c>
      <c r="F216" s="595"/>
      <c r="G216" s="595"/>
      <c r="H216" s="595"/>
      <c r="I216" s="595"/>
      <c r="J216" s="596"/>
      <c r="K216" s="596"/>
      <c r="L216" s="596"/>
      <c r="M216" s="597"/>
      <c r="N216" s="597"/>
      <c r="O216" s="597"/>
      <c r="P216" s="598"/>
      <c r="Q216" s="178"/>
      <c r="R216" s="178"/>
      <c r="S216" s="178"/>
      <c r="T216" s="178"/>
      <c r="U216" s="178"/>
      <c r="V216" s="178"/>
      <c r="W216" s="178"/>
      <c r="X216" s="178"/>
    </row>
    <row r="218" s="511" customFormat="true" ht="17.1" hidden="false" customHeight="true" outlineLevel="0" collapsed="false">
      <c r="A218" s="511" t="s">
        <v>1984</v>
      </c>
    </row>
    <row r="219" customFormat="false" ht="17.1" hidden="false" customHeight="true" outlineLevel="0" collapsed="false">
      <c r="G219" s="514"/>
      <c r="H219" s="514"/>
    </row>
    <row r="220" s="135" customFormat="true" ht="17.1" hidden="false" customHeight="true" outlineLevel="0" collapsed="false">
      <c r="A220" s="599"/>
      <c r="B220" s="134"/>
      <c r="C220" s="285"/>
      <c r="D220" s="361"/>
      <c r="E220" s="382" t="s">
        <v>95</v>
      </c>
      <c r="F220" s="595"/>
      <c r="G220" s="595"/>
      <c r="H220" s="595"/>
      <c r="I220" s="595"/>
      <c r="J220" s="596"/>
      <c r="K220" s="596"/>
      <c r="L220" s="596"/>
      <c r="M220" s="597"/>
      <c r="N220" s="597"/>
      <c r="O220" s="597"/>
      <c r="P220" s="598"/>
      <c r="Q220" s="178"/>
      <c r="R220" s="178"/>
      <c r="S220" s="178"/>
      <c r="T220" s="178"/>
      <c r="U220" s="178"/>
      <c r="V220" s="178"/>
      <c r="W220" s="178"/>
      <c r="X220" s="178"/>
    </row>
    <row r="222" s="511" customFormat="true" ht="17.1" hidden="false" customHeight="true" outlineLevel="0" collapsed="false">
      <c r="A222" s="511" t="s">
        <v>1985</v>
      </c>
      <c r="B222" s="511" t="s">
        <v>1986</v>
      </c>
      <c r="C222" s="511" t="s">
        <v>1987</v>
      </c>
    </row>
    <row r="224" s="57" customFormat="true" ht="20.1" hidden="false" customHeight="true" outlineLevel="0" collapsed="false">
      <c r="A224" s="600"/>
      <c r="B224" s="55"/>
      <c r="C224" s="56"/>
      <c r="D224" s="111"/>
      <c r="F224" s="601" t="s">
        <v>1988</v>
      </c>
      <c r="G224" s="131"/>
      <c r="I224" s="59"/>
    </row>
    <row r="225" s="57" customFormat="true" ht="22.5" hidden="false" customHeight="false" outlineLevel="0" collapsed="false">
      <c r="A225" s="600"/>
      <c r="B225" s="124"/>
      <c r="C225" s="56"/>
      <c r="D225" s="125"/>
      <c r="E225" s="126" t="s">
        <v>1989</v>
      </c>
      <c r="F225" s="602"/>
      <c r="G225" s="131"/>
      <c r="I225" s="59"/>
    </row>
    <row r="226" s="57" customFormat="true" ht="19.5" hidden="false" customHeight="false" outlineLevel="0" collapsed="false">
      <c r="A226" s="600"/>
      <c r="B226" s="124"/>
      <c r="C226" s="56"/>
      <c r="D226" s="125"/>
      <c r="E226" s="126" t="s">
        <v>1990</v>
      </c>
      <c r="F226" s="602"/>
      <c r="G226" s="131"/>
      <c r="I226" s="59"/>
    </row>
    <row r="227" s="57" customFormat="true" ht="13.5" hidden="false" customHeight="true" outlineLevel="0" collapsed="false">
      <c r="A227" s="55"/>
      <c r="B227" s="55"/>
      <c r="C227" s="56"/>
      <c r="D227" s="79"/>
      <c r="E227" s="86"/>
      <c r="F227" s="603"/>
      <c r="G227" s="111"/>
      <c r="I227" s="59"/>
    </row>
    <row r="228" s="57" customFormat="true" ht="20.1" hidden="false" customHeight="true" outlineLevel="0" collapsed="false">
      <c r="A228" s="600"/>
      <c r="B228" s="55"/>
      <c r="C228" s="56"/>
      <c r="D228" s="111"/>
      <c r="F228" s="601" t="s">
        <v>1991</v>
      </c>
      <c r="G228" s="131"/>
      <c r="I228" s="59"/>
    </row>
    <row r="229" s="57" customFormat="true" ht="22.5" hidden="false" customHeight="false" outlineLevel="0" collapsed="false">
      <c r="A229" s="600"/>
      <c r="B229" s="124"/>
      <c r="C229" s="56"/>
      <c r="D229" s="125"/>
      <c r="E229" s="127" t="s">
        <v>77</v>
      </c>
      <c r="F229" s="602"/>
      <c r="G229" s="131"/>
      <c r="I229" s="59"/>
    </row>
    <row r="230" s="57" customFormat="true" ht="22.5" hidden="false" customHeight="false" outlineLevel="0" collapsed="false">
      <c r="A230" s="600"/>
      <c r="B230" s="124"/>
      <c r="C230" s="56"/>
      <c r="D230" s="125"/>
      <c r="E230" s="127" t="s">
        <v>1992</v>
      </c>
      <c r="F230" s="602"/>
      <c r="G230" s="131"/>
      <c r="I230" s="59"/>
    </row>
    <row r="231" s="57" customFormat="true" ht="13.5" hidden="false" customHeight="true" outlineLevel="0" collapsed="false">
      <c r="A231" s="55"/>
      <c r="B231" s="55"/>
      <c r="C231" s="56"/>
      <c r="D231" s="79"/>
      <c r="E231" s="86"/>
      <c r="F231" s="603"/>
      <c r="G231" s="111"/>
      <c r="I231" s="59"/>
    </row>
    <row r="232" s="57" customFormat="true" ht="20.1" hidden="false" customHeight="true" outlineLevel="0" collapsed="false">
      <c r="A232" s="600"/>
      <c r="B232" s="55"/>
      <c r="C232" s="56"/>
      <c r="D232" s="111"/>
      <c r="F232" s="601" t="s">
        <v>1993</v>
      </c>
      <c r="G232" s="131"/>
      <c r="I232" s="59"/>
    </row>
    <row r="233" s="57" customFormat="true" ht="22.5" hidden="false" customHeight="false" outlineLevel="0" collapsed="false">
      <c r="A233" s="600"/>
      <c r="B233" s="124"/>
      <c r="C233" s="56"/>
      <c r="D233" s="125"/>
      <c r="E233" s="127" t="s">
        <v>77</v>
      </c>
      <c r="F233" s="602"/>
      <c r="G233" s="131"/>
      <c r="I233" s="59"/>
    </row>
    <row r="234" s="57" customFormat="true" ht="22.5" hidden="false" customHeight="false" outlineLevel="0" collapsed="false">
      <c r="A234" s="600"/>
      <c r="B234" s="124"/>
      <c r="C234" s="56"/>
      <c r="D234" s="125"/>
      <c r="E234" s="127" t="s">
        <v>1992</v>
      </c>
      <c r="F234" s="602"/>
      <c r="G234" s="131"/>
      <c r="I234" s="59"/>
    </row>
    <row r="235" s="57" customFormat="true" ht="13.5" hidden="false" customHeight="true" outlineLevel="0" collapsed="false">
      <c r="A235" s="55"/>
      <c r="B235" s="55"/>
      <c r="C235" s="56"/>
      <c r="D235" s="79"/>
      <c r="E235" s="86"/>
      <c r="F235" s="603"/>
      <c r="G235" s="111"/>
      <c r="I235" s="59"/>
    </row>
    <row r="236" s="57" customFormat="true" ht="20.1" hidden="false" customHeight="true" outlineLevel="0" collapsed="false">
      <c r="A236" s="600"/>
      <c r="B236" s="55"/>
      <c r="C236" s="56"/>
      <c r="D236" s="111"/>
      <c r="F236" s="601" t="s">
        <v>1994</v>
      </c>
      <c r="G236" s="131"/>
      <c r="I236" s="59"/>
    </row>
    <row r="237" s="57" customFormat="true" ht="22.5" hidden="false" customHeight="false" outlineLevel="0" collapsed="false">
      <c r="A237" s="600"/>
      <c r="B237" s="124"/>
      <c r="C237" s="56"/>
      <c r="D237" s="125"/>
      <c r="E237" s="126" t="s">
        <v>77</v>
      </c>
      <c r="F237" s="602"/>
      <c r="G237" s="131"/>
      <c r="I237" s="59"/>
    </row>
    <row r="238" s="57" customFormat="true" ht="19.5" hidden="false" customHeight="false" outlineLevel="0" collapsed="false">
      <c r="A238" s="600"/>
      <c r="B238" s="124"/>
      <c r="C238" s="56"/>
      <c r="D238" s="125"/>
      <c r="E238" s="126" t="s">
        <v>79</v>
      </c>
      <c r="F238" s="602"/>
      <c r="G238" s="131"/>
      <c r="I238" s="59"/>
    </row>
    <row r="239" s="57" customFormat="true" ht="22.5" hidden="false" customHeight="false" outlineLevel="0" collapsed="false">
      <c r="A239" s="600"/>
      <c r="B239" s="124"/>
      <c r="C239" s="56"/>
      <c r="D239" s="125"/>
      <c r="E239" s="127" t="s">
        <v>1992</v>
      </c>
      <c r="F239" s="602"/>
      <c r="G239" s="131"/>
      <c r="I239" s="59"/>
    </row>
    <row r="240" s="57" customFormat="true" ht="19.5" hidden="false" customHeight="false" outlineLevel="0" collapsed="false">
      <c r="A240" s="600"/>
      <c r="B240" s="124"/>
      <c r="C240" s="56"/>
      <c r="D240" s="125"/>
      <c r="E240" s="126" t="s">
        <v>1995</v>
      </c>
      <c r="F240" s="602"/>
      <c r="G240" s="131"/>
      <c r="I240" s="59"/>
    </row>
    <row r="242" s="511" customFormat="true" ht="17.1" hidden="false" customHeight="true" outlineLevel="0" collapsed="false">
      <c r="A242" s="511" t="s">
        <v>1996</v>
      </c>
    </row>
    <row r="244" s="464" customFormat="true" ht="14.25" hidden="false" customHeight="false" outlineLevel="0" collapsed="false">
      <c r="A244" s="3" t="s">
        <v>97</v>
      </c>
      <c r="B244" s="459"/>
      <c r="C244" s="460"/>
      <c r="D244" s="461"/>
      <c r="E244" s="462"/>
      <c r="F244" s="463"/>
      <c r="G244" s="463"/>
      <c r="H244" s="463"/>
      <c r="I244" s="325"/>
      <c r="J244" s="441"/>
      <c r="K244" s="604"/>
      <c r="M244" s="465" t="e">
        <f aca="false">IF(ISERROR(INDEX(#NAME?,MATCH(E244,#NAME?,0),1)),"",INDEX(#NAME?,MATCH(E244,#NAME?,0),1))</f>
        <v>#N/A</v>
      </c>
    </row>
    <row r="247" s="7" customFormat="true" ht="15" hidden="false" customHeight="false" outlineLevel="0" collapsed="false">
      <c r="A247" s="511" t="s">
        <v>1997</v>
      </c>
      <c r="B247" s="511"/>
      <c r="C247" s="511"/>
      <c r="D247" s="511"/>
      <c r="E247" s="511"/>
      <c r="F247" s="511"/>
      <c r="G247" s="511"/>
      <c r="H247" s="511"/>
      <c r="I247" s="511"/>
      <c r="J247" s="511"/>
      <c r="K247" s="511"/>
      <c r="L247" s="511"/>
      <c r="M247" s="511"/>
      <c r="N247" s="511"/>
      <c r="O247" s="511"/>
      <c r="P247" s="511"/>
      <c r="Q247" s="511"/>
      <c r="R247" s="511"/>
      <c r="S247" s="511"/>
      <c r="T247" s="511"/>
      <c r="U247" s="605"/>
      <c r="V247" s="511"/>
      <c r="W247" s="511"/>
    </row>
    <row r="248" s="7" customFormat="true" ht="15" hidden="false" customHeight="false" outlineLevel="0" collapsed="false">
      <c r="D248" s="606"/>
      <c r="E248" s="606"/>
      <c r="F248" s="606"/>
      <c r="G248" s="606"/>
      <c r="H248" s="606"/>
      <c r="I248" s="606"/>
      <c r="J248" s="606"/>
      <c r="K248" s="606"/>
      <c r="L248" s="606"/>
      <c r="U248" s="607"/>
    </row>
    <row r="249" s="190" customFormat="true" ht="15" hidden="false" customHeight="true" outlineLevel="0" collapsed="false">
      <c r="A249" s="178"/>
      <c r="B249" s="134" t="s">
        <v>106</v>
      </c>
      <c r="C249" s="608"/>
      <c r="D249" s="162" t="n">
        <v>1</v>
      </c>
      <c r="E249" s="322"/>
      <c r="F249" s="181"/>
      <c r="G249" s="162" t="n">
        <v>0</v>
      </c>
      <c r="H249" s="182"/>
      <c r="I249" s="183"/>
      <c r="J249" s="184" t="s">
        <v>108</v>
      </c>
      <c r="K249" s="185"/>
      <c r="L249" s="186"/>
      <c r="M249" s="137" t="e">
        <f aca="false">mergeValue()</f>
        <v>#VALUE!</v>
      </c>
      <c r="N249" s="140"/>
      <c r="O249" s="140"/>
      <c r="P249" s="137" t="e">
        <f aca="false">IF(ISERROR(MATCH(Q249,#NAME?,0)),"n","y")</f>
        <v>#N/A</v>
      </c>
      <c r="Q249" s="140"/>
      <c r="R249" s="137" t="str">
        <f aca="false">K249&amp;"("&amp;L249&amp;")"</f>
        <v>()</v>
      </c>
      <c r="S249" s="134"/>
      <c r="T249" s="134"/>
      <c r="U249" s="187"/>
      <c r="V249" s="134"/>
      <c r="W249" s="134"/>
      <c r="X249" s="134"/>
      <c r="Y249" s="188"/>
      <c r="Z249" s="188"/>
      <c r="AA249" s="189"/>
      <c r="AB249" s="189"/>
      <c r="AC249" s="189"/>
      <c r="AD249" s="189"/>
      <c r="AE249" s="189"/>
      <c r="AF249" s="189"/>
      <c r="AG249" s="189"/>
      <c r="AH249" s="189"/>
      <c r="AI249" s="189"/>
      <c r="AJ249" s="189"/>
      <c r="AK249" s="189"/>
      <c r="AL249" s="189"/>
      <c r="AM249" s="189"/>
      <c r="AN249" s="189"/>
      <c r="AO249" s="189"/>
      <c r="AP249" s="189"/>
      <c r="AQ249" s="189"/>
      <c r="AR249" s="189"/>
      <c r="AS249" s="189"/>
      <c r="AT249" s="189"/>
      <c r="AU249" s="189"/>
      <c r="AV249" s="189"/>
      <c r="AW249" s="189"/>
      <c r="AX249" s="189"/>
      <c r="AY249" s="189"/>
      <c r="AZ249" s="189"/>
      <c r="BA249" s="189"/>
      <c r="BB249" s="189"/>
      <c r="BC249" s="189"/>
      <c r="BD249" s="189"/>
      <c r="BE249" s="189"/>
      <c r="BF249" s="189"/>
      <c r="BG249" s="189"/>
      <c r="BH249" s="189"/>
      <c r="BI249" s="189"/>
      <c r="BJ249" s="189"/>
      <c r="BK249" s="189"/>
      <c r="BL249" s="189"/>
      <c r="BM249" s="189"/>
      <c r="BN249" s="189"/>
      <c r="BO249" s="189"/>
      <c r="BP249" s="189"/>
      <c r="BQ249" s="189"/>
      <c r="BR249" s="189"/>
      <c r="BS249" s="189"/>
      <c r="BT249" s="189"/>
      <c r="BU249" s="189"/>
      <c r="BV249" s="188"/>
      <c r="BW249" s="188"/>
      <c r="BX249" s="188"/>
      <c r="BY249" s="188"/>
      <c r="BZ249" s="188"/>
      <c r="CA249" s="188"/>
      <c r="CB249" s="188"/>
      <c r="CC249" s="188"/>
      <c r="CD249" s="188"/>
      <c r="CE249" s="188"/>
    </row>
    <row r="250" s="190" customFormat="true" ht="15" hidden="false" customHeight="true" outlineLevel="0" collapsed="false">
      <c r="A250" s="178"/>
      <c r="B250" s="178"/>
      <c r="C250" s="608"/>
      <c r="D250" s="162"/>
      <c r="E250" s="322"/>
      <c r="F250" s="183"/>
      <c r="G250" s="609"/>
      <c r="H250" s="185" t="s">
        <v>158</v>
      </c>
      <c r="I250" s="609"/>
      <c r="J250" s="609"/>
      <c r="K250" s="610"/>
      <c r="L250" s="186"/>
      <c r="M250" s="140"/>
      <c r="N250" s="140"/>
      <c r="O250" s="140"/>
      <c r="P250" s="140"/>
      <c r="Q250" s="137"/>
      <c r="R250" s="140"/>
      <c r="S250" s="134"/>
      <c r="T250" s="134"/>
      <c r="U250" s="187"/>
      <c r="V250" s="134"/>
      <c r="W250" s="134"/>
      <c r="X250" s="134"/>
      <c r="Y250" s="188"/>
      <c r="Z250" s="188"/>
      <c r="AA250" s="189"/>
      <c r="AB250" s="189"/>
      <c r="AC250" s="189"/>
      <c r="AD250" s="189"/>
      <c r="AE250" s="189"/>
      <c r="AF250" s="189"/>
      <c r="AG250" s="189"/>
      <c r="AH250" s="189"/>
      <c r="AI250" s="189"/>
      <c r="AJ250" s="189"/>
      <c r="AK250" s="189"/>
      <c r="AL250" s="189"/>
      <c r="AM250" s="189"/>
      <c r="AN250" s="189"/>
      <c r="AO250" s="189"/>
      <c r="AP250" s="189"/>
      <c r="AQ250" s="189"/>
      <c r="AR250" s="189"/>
      <c r="AS250" s="189"/>
      <c r="AT250" s="189"/>
      <c r="AU250" s="189"/>
      <c r="AV250" s="189"/>
      <c r="AW250" s="189"/>
      <c r="AX250" s="189"/>
      <c r="AY250" s="189"/>
      <c r="AZ250" s="189"/>
      <c r="BA250" s="189"/>
      <c r="BB250" s="189"/>
      <c r="BC250" s="189"/>
      <c r="BD250" s="189"/>
      <c r="BE250" s="189"/>
      <c r="BF250" s="189"/>
      <c r="BG250" s="189"/>
      <c r="BH250" s="189"/>
      <c r="BI250" s="189"/>
      <c r="BJ250" s="189"/>
      <c r="BK250" s="189"/>
      <c r="BL250" s="189"/>
      <c r="BM250" s="189"/>
      <c r="BN250" s="189"/>
      <c r="BO250" s="189"/>
      <c r="BP250" s="189"/>
      <c r="BQ250" s="189"/>
      <c r="BR250" s="189"/>
      <c r="BS250" s="189"/>
      <c r="BT250" s="189"/>
      <c r="BU250" s="189"/>
      <c r="BV250" s="188"/>
      <c r="BW250" s="188"/>
      <c r="BX250" s="188"/>
      <c r="BY250" s="188"/>
      <c r="BZ250" s="188"/>
      <c r="CA250" s="188"/>
      <c r="CB250" s="188"/>
      <c r="CC250" s="188"/>
      <c r="CD250" s="188"/>
      <c r="CE250" s="188"/>
    </row>
    <row r="251" s="7" customFormat="true" ht="15" hidden="false" customHeight="false" outlineLevel="0" collapsed="false">
      <c r="Q251" s="611"/>
      <c r="U251" s="607"/>
    </row>
    <row r="252" s="7" customFormat="true" ht="15" hidden="false" customHeight="false" outlineLevel="0" collapsed="false">
      <c r="A252" s="511" t="s">
        <v>1998</v>
      </c>
      <c r="B252" s="511"/>
      <c r="C252" s="511"/>
      <c r="D252" s="511"/>
      <c r="E252" s="511"/>
      <c r="F252" s="511"/>
      <c r="G252" s="511"/>
      <c r="H252" s="511"/>
      <c r="I252" s="511"/>
      <c r="J252" s="511"/>
      <c r="K252" s="511"/>
      <c r="L252" s="511"/>
      <c r="M252" s="511"/>
      <c r="N252" s="511"/>
      <c r="O252" s="511"/>
      <c r="P252" s="511"/>
      <c r="Q252" s="612"/>
      <c r="R252" s="511"/>
      <c r="S252" s="511"/>
      <c r="T252" s="511"/>
      <c r="U252" s="605"/>
      <c r="V252" s="511"/>
      <c r="W252" s="511"/>
    </row>
    <row r="253" s="7" customFormat="true" ht="15" hidden="false" customHeight="false" outlineLevel="0" collapsed="false">
      <c r="F253" s="606"/>
      <c r="G253" s="606"/>
      <c r="H253" s="606"/>
      <c r="I253" s="606"/>
      <c r="J253" s="606"/>
      <c r="K253" s="606"/>
      <c r="L253" s="606"/>
      <c r="Q253" s="611"/>
      <c r="U253" s="607"/>
    </row>
    <row r="254" s="190" customFormat="true" ht="15" hidden="false" customHeight="true" outlineLevel="0" collapsed="false">
      <c r="A254" s="178"/>
      <c r="B254" s="134" t="s">
        <v>106</v>
      </c>
      <c r="C254" s="613"/>
      <c r="D254" s="166"/>
      <c r="E254" s="614"/>
      <c r="F254" s="181"/>
      <c r="G254" s="162" t="n">
        <v>0</v>
      </c>
      <c r="H254" s="192"/>
      <c r="I254" s="183"/>
      <c r="J254" s="184" t="s">
        <v>108</v>
      </c>
      <c r="K254" s="185"/>
      <c r="L254" s="186"/>
      <c r="M254" s="137" t="e">
        <f aca="false">mergeValue()</f>
        <v>#VALUE!</v>
      </c>
      <c r="N254" s="140"/>
      <c r="O254" s="140"/>
      <c r="P254" s="140"/>
      <c r="Q254" s="140"/>
      <c r="R254" s="137" t="str">
        <f aca="false">K254&amp;"("&amp;L254&amp;")"</f>
        <v>()</v>
      </c>
      <c r="S254" s="134"/>
      <c r="T254" s="134"/>
      <c r="U254" s="187"/>
      <c r="V254" s="134"/>
      <c r="W254" s="134"/>
      <c r="X254" s="134"/>
      <c r="Y254" s="188"/>
      <c r="Z254" s="188"/>
      <c r="AA254" s="189"/>
      <c r="AB254" s="189"/>
      <c r="AC254" s="189"/>
      <c r="AD254" s="189"/>
      <c r="AE254" s="189"/>
      <c r="AF254" s="189"/>
      <c r="AG254" s="189"/>
      <c r="AH254" s="189"/>
      <c r="AI254" s="189"/>
      <c r="AJ254" s="189"/>
      <c r="AK254" s="189"/>
      <c r="AL254" s="189"/>
      <c r="AM254" s="189"/>
      <c r="AN254" s="189"/>
      <c r="AO254" s="189"/>
      <c r="AP254" s="189"/>
      <c r="AQ254" s="189"/>
      <c r="AR254" s="189"/>
      <c r="AS254" s="189"/>
      <c r="AT254" s="189"/>
      <c r="AU254" s="189"/>
      <c r="AV254" s="189"/>
      <c r="AW254" s="189"/>
      <c r="AX254" s="189"/>
      <c r="AY254" s="189"/>
      <c r="AZ254" s="189"/>
      <c r="BA254" s="189"/>
      <c r="BB254" s="189"/>
      <c r="BC254" s="189"/>
      <c r="BD254" s="189"/>
      <c r="BE254" s="189"/>
      <c r="BF254" s="189"/>
      <c r="BG254" s="189"/>
      <c r="BH254" s="189"/>
      <c r="BI254" s="189"/>
      <c r="BJ254" s="189"/>
      <c r="BK254" s="189"/>
      <c r="BL254" s="189"/>
      <c r="BM254" s="189"/>
      <c r="BN254" s="189"/>
      <c r="BO254" s="189"/>
      <c r="BP254" s="189"/>
      <c r="BQ254" s="189"/>
      <c r="BR254" s="189"/>
      <c r="BS254" s="189"/>
      <c r="BT254" s="189"/>
      <c r="BU254" s="189"/>
      <c r="BV254" s="188"/>
      <c r="BW254" s="188"/>
      <c r="BX254" s="188"/>
      <c r="BY254" s="188"/>
      <c r="BZ254" s="188"/>
      <c r="CA254" s="188"/>
      <c r="CB254" s="188"/>
      <c r="CC254" s="188"/>
      <c r="CD254" s="188"/>
      <c r="CE254" s="188"/>
    </row>
    <row r="255" s="190" customFormat="true" ht="15" hidden="false" customHeight="true" outlineLevel="0" collapsed="false">
      <c r="A255" s="178"/>
      <c r="B255" s="178"/>
      <c r="C255" s="613"/>
      <c r="D255" s="166"/>
      <c r="E255" s="614"/>
      <c r="F255" s="181"/>
      <c r="G255" s="162"/>
      <c r="H255" s="192"/>
      <c r="I255" s="609"/>
      <c r="J255" s="609"/>
      <c r="K255" s="185" t="s">
        <v>157</v>
      </c>
      <c r="L255" s="186"/>
      <c r="M255" s="140"/>
      <c r="N255" s="140"/>
      <c r="O255" s="140"/>
      <c r="P255" s="140"/>
      <c r="Q255" s="137"/>
      <c r="R255" s="140"/>
      <c r="S255" s="134"/>
      <c r="T255" s="134"/>
      <c r="U255" s="187"/>
      <c r="V255" s="134"/>
      <c r="W255" s="134"/>
      <c r="X255" s="134"/>
      <c r="Y255" s="188"/>
      <c r="Z255" s="188"/>
      <c r="AA255" s="189"/>
      <c r="AB255" s="189"/>
      <c r="AC255" s="189"/>
      <c r="AD255" s="189"/>
      <c r="AE255" s="189"/>
      <c r="AF255" s="189"/>
      <c r="AG255" s="189"/>
      <c r="AH255" s="189"/>
      <c r="AI255" s="189"/>
      <c r="AJ255" s="189"/>
      <c r="AK255" s="189"/>
      <c r="AL255" s="189"/>
      <c r="AM255" s="189"/>
      <c r="AN255" s="189"/>
      <c r="AO255" s="189"/>
      <c r="AP255" s="189"/>
      <c r="AQ255" s="189"/>
      <c r="AR255" s="189"/>
      <c r="AS255" s="189"/>
      <c r="AT255" s="189"/>
      <c r="AU255" s="189"/>
      <c r="AV255" s="189"/>
      <c r="AW255" s="189"/>
      <c r="AX255" s="189"/>
      <c r="AY255" s="189"/>
      <c r="AZ255" s="189"/>
      <c r="BA255" s="189"/>
      <c r="BB255" s="189"/>
      <c r="BC255" s="189"/>
      <c r="BD255" s="189"/>
      <c r="BE255" s="189"/>
      <c r="BF255" s="189"/>
      <c r="BG255" s="189"/>
      <c r="BH255" s="189"/>
      <c r="BI255" s="189"/>
      <c r="BJ255" s="189"/>
      <c r="BK255" s="189"/>
      <c r="BL255" s="189"/>
      <c r="BM255" s="189"/>
      <c r="BN255" s="189"/>
      <c r="BO255" s="189"/>
      <c r="BP255" s="189"/>
      <c r="BQ255" s="189"/>
      <c r="BR255" s="189"/>
      <c r="BS255" s="189"/>
      <c r="BT255" s="189"/>
      <c r="BU255" s="189"/>
      <c r="BV255" s="188"/>
      <c r="BW255" s="188"/>
      <c r="BX255" s="188"/>
      <c r="BY255" s="188"/>
      <c r="BZ255" s="188"/>
      <c r="CA255" s="188"/>
      <c r="CB255" s="188"/>
      <c r="CC255" s="188"/>
      <c r="CD255" s="188"/>
      <c r="CE255" s="188"/>
    </row>
    <row r="256" s="7" customFormat="true" ht="15" hidden="false" customHeight="false" outlineLevel="0" collapsed="false">
      <c r="Q256" s="611"/>
      <c r="U256" s="607"/>
    </row>
    <row r="257" s="7" customFormat="true" ht="15" hidden="false" customHeight="false" outlineLevel="0" collapsed="false">
      <c r="A257" s="511" t="s">
        <v>1999</v>
      </c>
      <c r="B257" s="511"/>
      <c r="C257" s="511"/>
      <c r="D257" s="511"/>
      <c r="E257" s="511"/>
      <c r="F257" s="511"/>
      <c r="G257" s="511"/>
      <c r="H257" s="511"/>
      <c r="I257" s="511"/>
      <c r="J257" s="511"/>
      <c r="K257" s="511"/>
      <c r="L257" s="511"/>
      <c r="M257" s="511"/>
      <c r="N257" s="511"/>
      <c r="O257" s="511"/>
      <c r="P257" s="511"/>
      <c r="Q257" s="612"/>
      <c r="R257" s="511"/>
      <c r="S257" s="511"/>
      <c r="T257" s="511"/>
      <c r="U257" s="605"/>
      <c r="V257" s="511"/>
      <c r="W257" s="511"/>
    </row>
    <row r="258" s="7" customFormat="true" ht="15" hidden="false" customHeight="false" outlineLevel="0" collapsed="false">
      <c r="Q258" s="611"/>
      <c r="U258" s="607"/>
    </row>
    <row r="259" s="190" customFormat="true" ht="15" hidden="false" customHeight="true" outlineLevel="0" collapsed="false">
      <c r="A259" s="178"/>
      <c r="B259" s="134" t="s">
        <v>106</v>
      </c>
      <c r="C259" s="613"/>
      <c r="D259" s="7"/>
      <c r="E259" s="615"/>
      <c r="F259" s="7"/>
      <c r="G259" s="7"/>
      <c r="H259" s="7"/>
      <c r="I259" s="229"/>
      <c r="J259" s="162" t="n">
        <v>0</v>
      </c>
      <c r="K259" s="192"/>
      <c r="L259" s="194"/>
      <c r="M259" s="137" t="e">
        <f aca="false">mergeValue()</f>
        <v>#VALUE!</v>
      </c>
      <c r="N259" s="140"/>
      <c r="O259" s="140"/>
      <c r="P259" s="140"/>
      <c r="Q259" s="140"/>
      <c r="R259" s="137" t="str">
        <f aca="false">K259&amp;" ("&amp;L259&amp;")"</f>
        <v> ()</v>
      </c>
      <c r="S259" s="134"/>
      <c r="T259" s="134"/>
      <c r="U259" s="187"/>
      <c r="V259" s="134"/>
      <c r="W259" s="134"/>
      <c r="X259" s="134"/>
      <c r="Y259" s="188"/>
      <c r="Z259" s="188"/>
      <c r="AA259" s="189"/>
      <c r="AB259" s="189"/>
      <c r="AC259" s="189"/>
      <c r="AD259" s="189"/>
      <c r="AE259" s="189"/>
      <c r="AF259" s="189"/>
      <c r="AG259" s="189"/>
      <c r="AH259" s="189"/>
      <c r="AI259" s="189"/>
      <c r="AJ259" s="189"/>
      <c r="AK259" s="189"/>
      <c r="AL259" s="189"/>
      <c r="AM259" s="189"/>
      <c r="AN259" s="189"/>
      <c r="AO259" s="189"/>
      <c r="AP259" s="189"/>
      <c r="AQ259" s="189"/>
      <c r="AR259" s="189"/>
      <c r="AS259" s="189"/>
      <c r="AT259" s="189"/>
      <c r="AU259" s="189"/>
      <c r="AV259" s="189"/>
      <c r="AW259" s="189"/>
      <c r="AX259" s="189"/>
      <c r="AY259" s="189"/>
      <c r="AZ259" s="189"/>
      <c r="BA259" s="189"/>
      <c r="BB259" s="189"/>
      <c r="BC259" s="189"/>
      <c r="BD259" s="189"/>
      <c r="BE259" s="189"/>
      <c r="BF259" s="189"/>
      <c r="BG259" s="189"/>
      <c r="BH259" s="189"/>
      <c r="BI259" s="189"/>
      <c r="BJ259" s="189"/>
      <c r="BK259" s="189"/>
      <c r="BL259" s="189"/>
      <c r="BM259" s="189"/>
      <c r="BN259" s="189"/>
      <c r="BO259" s="189"/>
      <c r="BP259" s="189"/>
      <c r="BQ259" s="189"/>
      <c r="BR259" s="189"/>
      <c r="BS259" s="189"/>
      <c r="BT259" s="189"/>
      <c r="BU259" s="189"/>
      <c r="BV259" s="188"/>
      <c r="BW259" s="188"/>
      <c r="BX259" s="188"/>
      <c r="BY259" s="188"/>
      <c r="BZ259" s="188"/>
      <c r="CA259" s="188"/>
      <c r="CB259" s="188"/>
      <c r="CC259" s="188"/>
      <c r="CD259" s="188"/>
      <c r="CE259" s="188"/>
    </row>
    <row r="261" customFormat="false" ht="11.25" hidden="false" customHeight="false" outlineLevel="0" collapsed="false"/>
    <row r="262" s="511" customFormat="true" ht="11.25" hidden="false" customHeight="false" outlineLevel="0" collapsed="false">
      <c r="A262" s="511" t="s">
        <v>2000</v>
      </c>
    </row>
    <row r="263" customFormat="false" ht="11.25" hidden="false" customHeight="false" outlineLevel="0" collapsed="false"/>
    <row r="264" s="135" customFormat="true" ht="20.1" hidden="false" customHeight="true" outlineLevel="0" collapsed="false">
      <c r="A264" s="599"/>
      <c r="B264" s="134"/>
      <c r="C264" s="285"/>
      <c r="D264" s="425"/>
      <c r="E264" s="616"/>
      <c r="F264" s="617"/>
      <c r="G264" s="386"/>
      <c r="I264" s="137"/>
      <c r="J264" s="137"/>
    </row>
    <row r="265" customFormat="false" ht="11.25" hidden="false" customHeight="false" outlineLevel="0" collapsed="false"/>
    <row r="266" customFormat="false" ht="11.25" hidden="false" customHeight="false" outlineLevel="0" collapsed="false"/>
    <row r="267" s="511" customFormat="true" ht="11.25" hidden="false" customHeight="false" outlineLevel="0" collapsed="false">
      <c r="A267" s="511" t="s">
        <v>2001</v>
      </c>
    </row>
    <row r="268" customFormat="false" ht="11.25" hidden="false" customHeight="false" outlineLevel="0" collapsed="false"/>
    <row r="269" s="135" customFormat="true" ht="20.1" hidden="false" customHeight="true" outlineLevel="0" collapsed="false">
      <c r="A269" s="424"/>
      <c r="B269" s="134"/>
      <c r="C269" s="285"/>
      <c r="D269" s="425"/>
      <c r="E269" s="443"/>
      <c r="F269" s="427" t="s">
        <v>150</v>
      </c>
      <c r="G269" s="427" t="s">
        <v>150</v>
      </c>
      <c r="H269" s="441"/>
      <c r="I269" s="137"/>
      <c r="K269" s="137"/>
      <c r="L269" s="137"/>
    </row>
    <row r="270" customFormat="false" ht="11.25" hidden="false" customHeight="false" outlineLevel="0" collapsed="false"/>
    <row r="271" customFormat="false" ht="11.25" hidden="false" customHeight="false" outlineLevel="0" collapsed="false"/>
    <row r="272" s="511" customFormat="true" ht="11.25" hidden="false" customHeight="false" outlineLevel="0" collapsed="false">
      <c r="A272" s="511" t="s">
        <v>2002</v>
      </c>
    </row>
    <row r="273" customFormat="false" ht="11.25" hidden="false" customHeight="false" outlineLevel="0" collapsed="false"/>
    <row r="274" s="135" customFormat="true" ht="20.1" hidden="false" customHeight="true" outlineLevel="0" collapsed="false">
      <c r="A274" s="424"/>
      <c r="B274" s="134"/>
      <c r="C274" s="285"/>
      <c r="D274" s="425"/>
      <c r="E274" s="443"/>
      <c r="F274" s="427" t="s">
        <v>150</v>
      </c>
      <c r="G274" s="440"/>
      <c r="H274" s="427" t="s">
        <v>150</v>
      </c>
      <c r="I274" s="137"/>
      <c r="K274" s="137"/>
      <c r="L274" s="137"/>
    </row>
    <row r="275" customFormat="false" ht="11.25" hidden="false" customHeight="false" outlineLevel="0" collapsed="false"/>
    <row r="276" customFormat="false" ht="11.25" hidden="false" customHeight="false" outlineLevel="0" collapsed="false"/>
    <row r="277" s="511" customFormat="true" ht="11.25" hidden="false" customHeight="false" outlineLevel="0" collapsed="false">
      <c r="A277" s="511" t="s">
        <v>2003</v>
      </c>
    </row>
    <row r="278" customFormat="false" ht="11.25" hidden="false" customHeight="false" outlineLevel="0" collapsed="false"/>
    <row r="279" s="135" customFormat="true" ht="20.1" hidden="false" customHeight="true" outlineLevel="0" collapsed="false">
      <c r="A279" s="424"/>
      <c r="B279" s="134"/>
      <c r="C279" s="285"/>
      <c r="D279" s="425"/>
      <c r="E279" s="618" t="n">
        <f aca="false">E278</f>
        <v>0</v>
      </c>
      <c r="F279" s="427" t="s">
        <v>150</v>
      </c>
      <c r="G279" s="440"/>
      <c r="H279" s="427" t="s">
        <v>150</v>
      </c>
      <c r="I279" s="137"/>
      <c r="K279" s="137"/>
      <c r="L279" s="137"/>
    </row>
    <row r="280" s="135" customFormat="true" ht="14.25" hidden="false" customHeight="false" outlineLevel="0" collapsed="false">
      <c r="A280" s="424"/>
      <c r="B280" s="134"/>
      <c r="C280" s="285"/>
      <c r="D280" s="619"/>
      <c r="E280" s="620"/>
      <c r="F280" s="621"/>
      <c r="G280" s="2"/>
      <c r="H280" s="621"/>
      <c r="I280" s="137"/>
      <c r="K280" s="137"/>
      <c r="L280" s="137"/>
    </row>
    <row r="282" s="511" customFormat="true" ht="11.25" hidden="false" customHeight="false" outlineLevel="0" collapsed="false">
      <c r="A282" s="511" t="s">
        <v>2004</v>
      </c>
    </row>
    <row r="283" customFormat="false" ht="11.25" hidden="false" customHeight="false" outlineLevel="0" collapsed="false"/>
    <row r="284" s="135" customFormat="true" ht="20.1" hidden="false" customHeight="true" outlineLevel="0" collapsed="false">
      <c r="A284" s="424"/>
      <c r="B284" s="134"/>
      <c r="C284" s="285"/>
      <c r="D284" s="425"/>
      <c r="E284" s="618" t="n">
        <f aca="false">E283</f>
        <v>0</v>
      </c>
      <c r="F284" s="427" t="s">
        <v>150</v>
      </c>
      <c r="G284" s="448"/>
      <c r="H284" s="427" t="s">
        <v>150</v>
      </c>
      <c r="I284" s="137"/>
      <c r="K284" s="137"/>
      <c r="L284" s="137"/>
    </row>
    <row r="287" s="511" customFormat="true" ht="17.1" hidden="false" customHeight="true" outlineLevel="0" collapsed="false">
      <c r="A287" s="511" t="s">
        <v>2005</v>
      </c>
    </row>
    <row r="289" s="250" customFormat="true" ht="409.5" hidden="false" customHeight="false" outlineLevel="0" collapsed="false">
      <c r="A289" s="262" t="n">
        <v>1</v>
      </c>
      <c r="B289" s="249"/>
      <c r="C289" s="249"/>
      <c r="D289" s="249"/>
      <c r="F289" s="257" t="e">
        <f aca="false">"2." &amp;mergeValue()</f>
        <v>#VALUE!</v>
      </c>
      <c r="G289" s="258" t="s">
        <v>145</v>
      </c>
      <c r="H289" s="259"/>
      <c r="I289" s="260" t="s">
        <v>146</v>
      </c>
      <c r="J289" s="261"/>
      <c r="K289" s="249"/>
      <c r="L289" s="249"/>
      <c r="M289" s="249"/>
      <c r="N289" s="249"/>
      <c r="O289" s="249"/>
      <c r="P289" s="249"/>
      <c r="Q289" s="249"/>
      <c r="R289" s="249"/>
      <c r="S289" s="249"/>
      <c r="T289" s="249"/>
    </row>
    <row r="290" s="250" customFormat="true" ht="90" hidden="false" customHeight="false" outlineLevel="0" collapsed="false">
      <c r="A290" s="262"/>
      <c r="B290" s="249"/>
      <c r="C290" s="249"/>
      <c r="D290" s="249"/>
      <c r="F290" s="257" t="e">
        <f aca="false">"3." &amp;mergeValue()</f>
        <v>#VALUE!</v>
      </c>
      <c r="G290" s="258" t="s">
        <v>147</v>
      </c>
      <c r="H290" s="259"/>
      <c r="I290" s="260" t="s">
        <v>148</v>
      </c>
      <c r="J290" s="261"/>
      <c r="K290" s="249"/>
      <c r="L290" s="249"/>
      <c r="M290" s="249"/>
      <c r="N290" s="249"/>
      <c r="O290" s="249"/>
      <c r="P290" s="249"/>
      <c r="Q290" s="249"/>
      <c r="R290" s="249"/>
      <c r="S290" s="249"/>
      <c r="T290" s="249"/>
    </row>
    <row r="291" s="250" customFormat="true" ht="45" hidden="false" customHeight="false" outlineLevel="0" collapsed="false">
      <c r="A291" s="262"/>
      <c r="B291" s="249"/>
      <c r="C291" s="249"/>
      <c r="D291" s="249"/>
      <c r="F291" s="257" t="e">
        <f aca="false">"4."&amp;mergeValue()</f>
        <v>#VALUE!</v>
      </c>
      <c r="G291" s="258" t="s">
        <v>149</v>
      </c>
      <c r="H291" s="253" t="s">
        <v>150</v>
      </c>
      <c r="I291" s="260"/>
      <c r="J291" s="261"/>
      <c r="K291" s="249"/>
      <c r="L291" s="249"/>
      <c r="M291" s="249"/>
      <c r="N291" s="249"/>
      <c r="O291" s="249"/>
      <c r="P291" s="249"/>
      <c r="Q291" s="249"/>
      <c r="R291" s="249"/>
      <c r="S291" s="249"/>
      <c r="T291" s="249"/>
    </row>
    <row r="292" s="250" customFormat="true" ht="101.25" hidden="false" customHeight="false" outlineLevel="0" collapsed="false">
      <c r="A292" s="262"/>
      <c r="B292" s="262" t="n">
        <v>1</v>
      </c>
      <c r="C292" s="262"/>
      <c r="D292" s="262"/>
      <c r="F292" s="257" t="e">
        <f aca="false">"4."&amp;mergeValue() &amp;"."&amp;mergeValue()</f>
        <v>#VALUE!</v>
      </c>
      <c r="G292" s="263" t="s">
        <v>151</v>
      </c>
      <c r="H292" s="259" t="e">
        <f aca="false">IF(#NAME?="","",#NAME?)</f>
        <v>#N/A</v>
      </c>
      <c r="I292" s="260" t="s">
        <v>152</v>
      </c>
      <c r="J292" s="261"/>
      <c r="K292" s="249"/>
      <c r="L292" s="249"/>
      <c r="M292" s="249"/>
      <c r="N292" s="249"/>
      <c r="O292" s="249"/>
      <c r="P292" s="249"/>
      <c r="Q292" s="249"/>
      <c r="R292" s="249"/>
      <c r="S292" s="249"/>
      <c r="T292" s="249"/>
    </row>
    <row r="293" s="250" customFormat="true" ht="191.25" hidden="false" customHeight="false" outlineLevel="0" collapsed="false">
      <c r="A293" s="262"/>
      <c r="B293" s="262"/>
      <c r="C293" s="262" t="n">
        <v>1</v>
      </c>
      <c r="D293" s="262"/>
      <c r="F293" s="257" t="e">
        <f aca="false">"4."&amp;mergeValue() &amp;"."&amp;mergeValue()&amp;"."&amp;mergeValue()</f>
        <v>#VALUE!</v>
      </c>
      <c r="G293" s="264" t="s">
        <v>153</v>
      </c>
      <c r="H293" s="259"/>
      <c r="I293" s="260" t="s">
        <v>154</v>
      </c>
      <c r="J293" s="261"/>
      <c r="K293" s="249"/>
      <c r="L293" s="249"/>
      <c r="M293" s="249"/>
      <c r="N293" s="249"/>
      <c r="O293" s="249"/>
      <c r="P293" s="249"/>
      <c r="Q293" s="249"/>
      <c r="R293" s="249"/>
      <c r="S293" s="249"/>
      <c r="T293" s="249"/>
    </row>
    <row r="294" s="250" customFormat="true" ht="33.75" hidden="false" customHeight="true" outlineLevel="0" collapsed="false">
      <c r="A294" s="262"/>
      <c r="B294" s="262"/>
      <c r="C294" s="262"/>
      <c r="D294" s="262" t="n">
        <v>1</v>
      </c>
      <c r="F294" s="257" t="e">
        <f aca="false">"4."&amp;mergeValue() &amp;"."&amp;mergeValue()&amp;"."&amp;mergeValue()&amp;"."&amp;mergeValue()</f>
        <v>#VALUE!</v>
      </c>
      <c r="G294" s="265" t="s">
        <v>155</v>
      </c>
      <c r="H294" s="259"/>
      <c r="I294" s="266" t="s">
        <v>156</v>
      </c>
      <c r="J294" s="261"/>
      <c r="K294" s="249"/>
      <c r="L294" s="249"/>
      <c r="M294" s="249"/>
      <c r="N294" s="249"/>
      <c r="O294" s="249"/>
      <c r="P294" s="249"/>
      <c r="Q294" s="249"/>
      <c r="R294" s="249"/>
      <c r="S294" s="249"/>
      <c r="T294" s="249"/>
    </row>
    <row r="295" s="250" customFormat="true" ht="18.75" hidden="false" customHeight="false" outlineLevel="0" collapsed="false">
      <c r="A295" s="262"/>
      <c r="B295" s="262"/>
      <c r="C295" s="262"/>
      <c r="D295" s="262"/>
      <c r="F295" s="622"/>
      <c r="G295" s="623" t="s">
        <v>157</v>
      </c>
      <c r="H295" s="624"/>
      <c r="I295" s="266"/>
      <c r="J295" s="261"/>
      <c r="K295" s="249"/>
      <c r="L295" s="249"/>
      <c r="M295" s="249"/>
      <c r="N295" s="249"/>
      <c r="O295" s="249"/>
      <c r="P295" s="249"/>
      <c r="Q295" s="249"/>
      <c r="R295" s="249"/>
      <c r="S295" s="249"/>
      <c r="T295" s="249"/>
    </row>
    <row r="296" s="250" customFormat="true" ht="18.75" hidden="false" customHeight="false" outlineLevel="0" collapsed="false">
      <c r="A296" s="262"/>
      <c r="B296" s="262"/>
      <c r="C296" s="262"/>
      <c r="D296" s="262"/>
      <c r="F296" s="267"/>
      <c r="G296" s="343" t="s">
        <v>158</v>
      </c>
      <c r="H296" s="274"/>
      <c r="I296" s="275"/>
      <c r="J296" s="261"/>
      <c r="K296" s="249"/>
      <c r="L296" s="249"/>
      <c r="M296" s="249"/>
      <c r="N296" s="249"/>
      <c r="O296" s="249"/>
      <c r="P296" s="249"/>
      <c r="Q296" s="249"/>
      <c r="R296" s="249"/>
      <c r="S296" s="249"/>
      <c r="T296" s="249"/>
    </row>
    <row r="297" s="250" customFormat="true" ht="18.75" hidden="false" customHeight="false" outlineLevel="0" collapsed="false">
      <c r="A297" s="262"/>
      <c r="B297" s="249"/>
      <c r="C297" s="249"/>
      <c r="D297" s="249"/>
      <c r="F297" s="267"/>
      <c r="G297" s="185" t="s">
        <v>159</v>
      </c>
      <c r="H297" s="274"/>
      <c r="I297" s="275"/>
      <c r="J297" s="261"/>
      <c r="K297" s="249"/>
      <c r="L297" s="249"/>
      <c r="M297" s="249"/>
      <c r="N297" s="249"/>
      <c r="O297" s="249"/>
      <c r="P297" s="249"/>
      <c r="Q297" s="249"/>
      <c r="R297" s="249"/>
      <c r="S297" s="249"/>
      <c r="T297" s="249"/>
    </row>
    <row r="298" s="250" customFormat="true" ht="18.75" hidden="false" customHeight="false" outlineLevel="0" collapsed="false">
      <c r="A298" s="249"/>
      <c r="B298" s="249"/>
      <c r="C298" s="249"/>
      <c r="D298" s="249"/>
      <c r="F298" s="267"/>
      <c r="G298" s="276" t="s">
        <v>160</v>
      </c>
      <c r="H298" s="274"/>
      <c r="I298" s="275"/>
      <c r="J298" s="261"/>
      <c r="K298" s="249"/>
      <c r="L298" s="249"/>
      <c r="M298" s="249"/>
      <c r="N298" s="249"/>
      <c r="O298" s="249"/>
      <c r="P298" s="249"/>
      <c r="Q298" s="249"/>
      <c r="R298" s="249"/>
      <c r="S298" s="249"/>
      <c r="T298" s="249"/>
    </row>
  </sheetData>
  <mergeCells count="243">
    <mergeCell ref="D9:D12"/>
    <mergeCell ref="E9:E12"/>
    <mergeCell ref="F9:F12"/>
    <mergeCell ref="G9:G12"/>
    <mergeCell ref="H9:H11"/>
    <mergeCell ref="I9:I11"/>
    <mergeCell ref="J9:J11"/>
    <mergeCell ref="K9:K11"/>
    <mergeCell ref="L9:L10"/>
    <mergeCell ref="M9:M10"/>
    <mergeCell ref="N9:N10"/>
    <mergeCell ref="O9:O10"/>
    <mergeCell ref="D14:D17"/>
    <mergeCell ref="E14:E17"/>
    <mergeCell ref="F14:F17"/>
    <mergeCell ref="G14:G17"/>
    <mergeCell ref="H14:H16"/>
    <mergeCell ref="I14:I16"/>
    <mergeCell ref="J14:J16"/>
    <mergeCell ref="K14:K16"/>
    <mergeCell ref="L14:L15"/>
    <mergeCell ref="M14:M15"/>
    <mergeCell ref="N14:N15"/>
    <mergeCell ref="O14:O15"/>
    <mergeCell ref="O25:Q25"/>
    <mergeCell ref="R25:T26"/>
    <mergeCell ref="U25:U27"/>
    <mergeCell ref="W25:W27"/>
    <mergeCell ref="O26:O27"/>
    <mergeCell ref="P26:Q26"/>
    <mergeCell ref="S27:T27"/>
    <mergeCell ref="O28:U28"/>
    <mergeCell ref="A29:A40"/>
    <mergeCell ref="O29:V29"/>
    <mergeCell ref="B30:B39"/>
    <mergeCell ref="O30:V30"/>
    <mergeCell ref="C31:C38"/>
    <mergeCell ref="O31:V31"/>
    <mergeCell ref="D32:D37"/>
    <mergeCell ref="I32:I37"/>
    <mergeCell ref="O32:V32"/>
    <mergeCell ref="E33:E36"/>
    <mergeCell ref="J33:J36"/>
    <mergeCell ref="O33:V33"/>
    <mergeCell ref="N34:N35"/>
    <mergeCell ref="R34:R35"/>
    <mergeCell ref="S34:S35"/>
    <mergeCell ref="T34:T35"/>
    <mergeCell ref="U34:U35"/>
    <mergeCell ref="W34:W36"/>
    <mergeCell ref="A45:A56"/>
    <mergeCell ref="O45:V45"/>
    <mergeCell ref="B46:B55"/>
    <mergeCell ref="O46:V46"/>
    <mergeCell ref="C47:C54"/>
    <mergeCell ref="O47:V47"/>
    <mergeCell ref="D48:D53"/>
    <mergeCell ref="I48:I53"/>
    <mergeCell ref="O48:V48"/>
    <mergeCell ref="E49:E52"/>
    <mergeCell ref="J49:J52"/>
    <mergeCell ref="O49:V49"/>
    <mergeCell ref="N50:N51"/>
    <mergeCell ref="R50:R51"/>
    <mergeCell ref="S50:S51"/>
    <mergeCell ref="T50:T51"/>
    <mergeCell ref="U50:U51"/>
    <mergeCell ref="W50:W52"/>
    <mergeCell ref="A61:A72"/>
    <mergeCell ref="O61:V61"/>
    <mergeCell ref="B62:B71"/>
    <mergeCell ref="O62:V62"/>
    <mergeCell ref="C63:C70"/>
    <mergeCell ref="O63:V63"/>
    <mergeCell ref="D64:D69"/>
    <mergeCell ref="I64:I69"/>
    <mergeCell ref="O64:V64"/>
    <mergeCell ref="E65:E68"/>
    <mergeCell ref="J65:J68"/>
    <mergeCell ref="O65:V65"/>
    <mergeCell ref="N66:N67"/>
    <mergeCell ref="R66:R67"/>
    <mergeCell ref="S66:S67"/>
    <mergeCell ref="T66:T67"/>
    <mergeCell ref="U66:U67"/>
    <mergeCell ref="W66:W68"/>
    <mergeCell ref="A77:A88"/>
    <mergeCell ref="O77:BE77"/>
    <mergeCell ref="B78:B87"/>
    <mergeCell ref="O78:BE78"/>
    <mergeCell ref="C79:C86"/>
    <mergeCell ref="O79:BE79"/>
    <mergeCell ref="D80:D85"/>
    <mergeCell ref="I80:I85"/>
    <mergeCell ref="O80:BE80"/>
    <mergeCell ref="E81:E84"/>
    <mergeCell ref="J81:J84"/>
    <mergeCell ref="O81:BE81"/>
    <mergeCell ref="R82:R83"/>
    <mergeCell ref="S82:S83"/>
    <mergeCell ref="T82:T83"/>
    <mergeCell ref="U82:U83"/>
    <mergeCell ref="Y82:Y83"/>
    <mergeCell ref="Z82:Z83"/>
    <mergeCell ref="AA82:AA83"/>
    <mergeCell ref="AB82:AB83"/>
    <mergeCell ref="AF82:AF83"/>
    <mergeCell ref="AG82:AG83"/>
    <mergeCell ref="AH82:AH83"/>
    <mergeCell ref="AI82:AI83"/>
    <mergeCell ref="AM82:AM83"/>
    <mergeCell ref="AN82:AN83"/>
    <mergeCell ref="AO82:AO83"/>
    <mergeCell ref="AP82:AP83"/>
    <mergeCell ref="AT82:AT83"/>
    <mergeCell ref="AU82:AU83"/>
    <mergeCell ref="AV82:AV83"/>
    <mergeCell ref="AW82:AW83"/>
    <mergeCell ref="BA82:BA83"/>
    <mergeCell ref="BB82:BB83"/>
    <mergeCell ref="BC82:BC83"/>
    <mergeCell ref="BD82:BD83"/>
    <mergeCell ref="BF82:BF84"/>
    <mergeCell ref="O92:AA92"/>
    <mergeCell ref="O93:AA93"/>
    <mergeCell ref="O94:AA94"/>
    <mergeCell ref="O95:AA95"/>
    <mergeCell ref="I97:I103"/>
    <mergeCell ref="O97:AA97"/>
    <mergeCell ref="J98:J102"/>
    <mergeCell ref="W98:W99"/>
    <mergeCell ref="X98:X99"/>
    <mergeCell ref="Y98:Y99"/>
    <mergeCell ref="Z98:Z99"/>
    <mergeCell ref="W100:W101"/>
    <mergeCell ref="X100:X101"/>
    <mergeCell ref="Y100:Y101"/>
    <mergeCell ref="Z100:Z101"/>
    <mergeCell ref="O114:V114"/>
    <mergeCell ref="O115:V115"/>
    <mergeCell ref="O116:V116"/>
    <mergeCell ref="O117:V117"/>
    <mergeCell ref="I118:I123"/>
    <mergeCell ref="J119:J122"/>
    <mergeCell ref="O119:V119"/>
    <mergeCell ref="R120:R121"/>
    <mergeCell ref="S120:S121"/>
    <mergeCell ref="T120:T121"/>
    <mergeCell ref="U120:U121"/>
    <mergeCell ref="O131:V131"/>
    <mergeCell ref="O132:V132"/>
    <mergeCell ref="O133:V133"/>
    <mergeCell ref="O134:V134"/>
    <mergeCell ref="I135:I140"/>
    <mergeCell ref="J136:J139"/>
    <mergeCell ref="O136:V136"/>
    <mergeCell ref="R137:R138"/>
    <mergeCell ref="S137:S138"/>
    <mergeCell ref="T137:T138"/>
    <mergeCell ref="U137:U138"/>
    <mergeCell ref="O148:V148"/>
    <mergeCell ref="O149:V149"/>
    <mergeCell ref="O150:V150"/>
    <mergeCell ref="O151:V151"/>
    <mergeCell ref="I152:I157"/>
    <mergeCell ref="O152:V152"/>
    <mergeCell ref="J153:J156"/>
    <mergeCell ref="O153:V153"/>
    <mergeCell ref="R154:R155"/>
    <mergeCell ref="S154:S155"/>
    <mergeCell ref="T154:T155"/>
    <mergeCell ref="U154:U155"/>
    <mergeCell ref="A166:A176"/>
    <mergeCell ref="N166:AL166"/>
    <mergeCell ref="B167:B175"/>
    <mergeCell ref="N167:AL167"/>
    <mergeCell ref="C168:C174"/>
    <mergeCell ref="N168:AL168"/>
    <mergeCell ref="D169:D173"/>
    <mergeCell ref="I169:I173"/>
    <mergeCell ref="J169:J173"/>
    <mergeCell ref="K169:K173"/>
    <mergeCell ref="L169:L173"/>
    <mergeCell ref="M169:M173"/>
    <mergeCell ref="N169:N173"/>
    <mergeCell ref="O169:O172"/>
    <mergeCell ref="P169:P172"/>
    <mergeCell ref="Q169:Q172"/>
    <mergeCell ref="R169:R172"/>
    <mergeCell ref="S169:S171"/>
    <mergeCell ref="T169:T171"/>
    <mergeCell ref="U169:U171"/>
    <mergeCell ref="V169:V171"/>
    <mergeCell ref="W169:W170"/>
    <mergeCell ref="X169:X170"/>
    <mergeCell ref="Y169:Y170"/>
    <mergeCell ref="Z169:Z170"/>
    <mergeCell ref="AM169:AM174"/>
    <mergeCell ref="A181:A191"/>
    <mergeCell ref="N181:AK181"/>
    <mergeCell ref="B182:B190"/>
    <mergeCell ref="N182:AK182"/>
    <mergeCell ref="C183:C189"/>
    <mergeCell ref="N183:AK183"/>
    <mergeCell ref="D184:D188"/>
    <mergeCell ref="I184:I188"/>
    <mergeCell ref="J184:J188"/>
    <mergeCell ref="K184:K188"/>
    <mergeCell ref="L184:L188"/>
    <mergeCell ref="M184:M188"/>
    <mergeCell ref="N184:N187"/>
    <mergeCell ref="O184:O187"/>
    <mergeCell ref="P184:P187"/>
    <mergeCell ref="Q184:Q187"/>
    <mergeCell ref="R184:R186"/>
    <mergeCell ref="S184:S186"/>
    <mergeCell ref="T184:T186"/>
    <mergeCell ref="U184:U186"/>
    <mergeCell ref="V184:V185"/>
    <mergeCell ref="W184:W185"/>
    <mergeCell ref="X184:X185"/>
    <mergeCell ref="Y184:Y185"/>
    <mergeCell ref="AL184:AL189"/>
    <mergeCell ref="Q200:Q203"/>
    <mergeCell ref="R200:R202"/>
    <mergeCell ref="S200:S202"/>
    <mergeCell ref="T200:T202"/>
    <mergeCell ref="U200:U202"/>
    <mergeCell ref="V200:V201"/>
    <mergeCell ref="W200:W201"/>
    <mergeCell ref="X200:X201"/>
    <mergeCell ref="Y200:Y201"/>
    <mergeCell ref="C249:C250"/>
    <mergeCell ref="D249:D250"/>
    <mergeCell ref="E249:E250"/>
    <mergeCell ref="C254:C255"/>
    <mergeCell ref="F254:F255"/>
    <mergeCell ref="G254:G255"/>
    <mergeCell ref="H254:H255"/>
    <mergeCell ref="A289:A297"/>
    <mergeCell ref="B292:B296"/>
    <mergeCell ref="C293:C295"/>
    <mergeCell ref="I294:I295"/>
  </mergeCells>
  <dataValidations count="16">
    <dataValidation allowBlank="true" error="Допускается ввод не более 900 символов!" errorTitle="Ошибка" operator="lessThanOrEqual" showDropDown="false" showErrorMessage="true" showInputMessage="true" sqref="E4 J9 R9:S9 J14 R14:S14 O32 O48 O64:V64 O80 AB92:AB95 AB97:AB98 W114:W121 W131:W138 W148:W155 M169:M173 M184 AC196 AB200 W205:X205 E208 U212:X212 M216:P216 M220:P220 F225:F226 F229:F230 F233:F234 F237:F240 F244:H244 K244 E249:E250 E259 E264 G264 E269 I269 E274 G274 I274 G279 I279:I280 E280 I284 I296:I298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true" showInputMessage="true" sqref="E9 F205:G205 E244" type="list">
      <formula1>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R34 T34:T35 R50 T50:T51 R66 T66:T67 R82 T82:T83 Y82 AA82:AA83 AF82 AH82:AH83 AM82 AO82:AO83 AT82 AV82:AV83 BA82 BC82:BC83 W98:W101 Y98:Y101 W109 Y109 R120:R121 T120:T121 R137:R138 T137:T138 R154:R155 T154:T155 AH169 AJ169 AG184 AI184 T205:V205 R212:T212 J216:L216 J220:L220 I24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G9 K9 O9 K14 O14 S34:S35 U34:U35 S50:S51 U50:U51 S66:S67 U66:U67 S82:S83 U82:U83 Z82:Z83 AB82:AB83 AG82:AG83 AI82:AI83 AN82:AN83 AP82:AP83 AU82:AU83 AW82:AW83 BB82:BB83 BD82:BD83 X98:X101 Z98:Z101 X109 Z109 S120:S121 U120:U121 S137:S138 U137:U138 S154:S155 U154:U155 N169 R169 V169 Z169 AI169 AK169 AI175:AI177 Q184 U184 Y184 AH184 AJ184 Q200 U200 Y200" type="none">
      <formula1>0</formula1>
      <formula2>0</formula2>
    </dataValidation>
    <dataValidation allowBlank="true" error="Выберите значение из списка" errorTitle="Ошибка" operator="between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howDropDown="false" showErrorMessage="true" showInputMessage="true" sqref="N9:N10 N14:N15" type="list">
      <formula1>0</formula1>
      <formula2>0</formula2>
    </dataValidation>
    <dataValidation allowBlank="true" operator="between" prompt="Выберите виды деятельности, выполнив двойной щелчок левой кнопки мыши по ячейке." showDropDown="false" showErrorMessage="true" showInputMessage="true" sqref="F9" type="none">
      <formula1>0</formula1>
      <formula2>0</formula2>
    </dataValidation>
    <dataValidation allowBlank="true" operator="between" promptTitle="checkPeriodRange" showDropDown="false" showErrorMessage="false" showInputMessage="false" sqref="Q35 Q51 Q67 Q83 X83 AE83 AL83 AS83 AZ83 V98 V100 Q121 Q138 Q155 AG170:AL170 AF185:AK185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33 O49 O65 O81 O97 M120 M137 O152 U196" type="list">
      <formula1>0</formula1>
      <formula2>0</formula2>
    </dataValidation>
    <dataValidation allowBlank="true" operator="between" showDropDown="false" showErrorMessage="false" showInputMessage="false" sqref="S36:S41 S52:S57 S68:S73 S84:S89 Z84:Z88 AG84:AG88 AN84:AN88 AU84:AU88 BB84:BB88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34 M50 M66 M82" type="textLength">
      <formula1>900</formula1>
      <formula2>0</formula2>
    </dataValidation>
    <dataValidation allowBlank="true" error="Допускается ввод только действительных чисел!" errorTitle="Ошибка" operator="between" showDropDown="false" showErrorMessage="true" showInputMessage="false" sqref="O82 V82 AC82 AJ82 AQ82 AX82 Q169:Q170 AD169:AG169 Q171:Q172 P184 AC184:AF184 Y196 X200:X201" type="decimal">
      <formula1>-1E+024</formula1>
      <formula2>1E+024</formula2>
    </dataValidation>
    <dataValidation allowBlank="true" error="Допускается ввод не более 900 символов!" errorTitle="Ошибка" operator="lessThanOrEqual" prompt="Введите ссылку на обосновывающие материалы, загруженные с помощью &quot;ЕИАС Мониторинг&quot;." showDropDown="false" showErrorMessage="true" showInputMessage="true" sqref="J244 F264 H269" type="textLength">
      <formula1>900</formula1>
      <formula2>0</formula2>
    </dataValidation>
    <dataValidation allowBlank="true" error="для выбора выполните двойной щелчок по ячейке" operator="between" prompt="Для выбора выполните двойной щелчок левой клавиши мыши по соответствующей ячейке." showDropDown="true" showErrorMessage="true" showInputMessage="true" sqref="G284" type="list">
      <formula1>"a"</formula1>
      <formula2>0</formula2>
    </dataValidation>
    <dataValidation allowBlank="true" error="Допускается ввод только неотрицательных чисел!" errorTitle="Ошибка" operator="between" showDropDown="false" showErrorMessage="true" showInputMessage="false" sqref="O154 Q196 H205:S205 F212:Q212 F216:I216 F220:I220" type="decimal">
      <formula1>0</formula1>
      <formula2>1E+024</formula2>
    </dataValidation>
    <dataValidation allowBlank="true" error="Допускается ввод не более 900 символов!" errorTitle="Ошибка" operator="lessThanOrEqual" prompt="Укажите поставщика" showDropDown="false" showErrorMessage="true" showInputMessage="true" sqref="M100 M109" type="textLength">
      <formula1>900</formula1>
      <formula2>0</formula2>
    </dataValidation>
    <dataValidation allowBlank="true" error="Выберите значение из списка" errorTitle="Ошибка" operator="between" prompt="Выберите значение из списка" showDropDown="false" showErrorMessage="false" showInputMessage="true" sqref="M98 O119 O136 O153 M154" type="list">
      <formula1>0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D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2" t="s">
        <v>379</v>
      </c>
      <c r="B1" s="2" t="s">
        <v>87</v>
      </c>
      <c r="C1" s="2" t="s">
        <v>85</v>
      </c>
      <c r="D1" s="2" t="s">
        <v>2006</v>
      </c>
    </row>
    <row r="2" customFormat="false" ht="11.25" hidden="false" customHeight="false" outlineLevel="0" collapsed="false">
      <c r="A2" s="2" t="n">
        <v>94</v>
      </c>
      <c r="B2" s="2" t="s">
        <v>109</v>
      </c>
      <c r="C2" s="2" t="s">
        <v>116</v>
      </c>
      <c r="D2" s="2" t="s">
        <v>117</v>
      </c>
    </row>
    <row r="3" customFormat="false" ht="11.25" hidden="false" customHeight="false" outlineLevel="0" collapsed="false">
      <c r="A3" s="2" t="n">
        <v>95</v>
      </c>
      <c r="B3" s="2" t="s">
        <v>109</v>
      </c>
      <c r="C3" s="2" t="s">
        <v>2007</v>
      </c>
      <c r="D3" s="2" t="s">
        <v>2008</v>
      </c>
    </row>
    <row r="4" customFormat="false" ht="11.25" hidden="false" customHeight="false" outlineLevel="0" collapsed="false">
      <c r="A4" s="2" t="n">
        <v>96</v>
      </c>
      <c r="B4" s="2" t="s">
        <v>109</v>
      </c>
      <c r="C4" s="2" t="s">
        <v>109</v>
      </c>
      <c r="D4" s="2" t="s">
        <v>2009</v>
      </c>
    </row>
    <row r="5" customFormat="false" ht="11.25" hidden="false" customHeight="false" outlineLevel="0" collapsed="false">
      <c r="A5" s="2" t="n">
        <v>97</v>
      </c>
      <c r="B5" s="2" t="s">
        <v>109</v>
      </c>
      <c r="C5" s="2" t="s">
        <v>2010</v>
      </c>
      <c r="D5" s="2" t="s">
        <v>2011</v>
      </c>
    </row>
    <row r="6" customFormat="false" ht="11.25" hidden="false" customHeight="false" outlineLevel="0" collapsed="false">
      <c r="A6" s="2" t="n">
        <v>99</v>
      </c>
      <c r="B6" s="2" t="s">
        <v>109</v>
      </c>
      <c r="C6" s="2" t="s">
        <v>2012</v>
      </c>
      <c r="D6" s="2" t="s">
        <v>2013</v>
      </c>
    </row>
    <row r="7" customFormat="false" ht="11.25" hidden="false" customHeight="false" outlineLevel="0" collapsed="false">
      <c r="A7" s="2" t="n">
        <v>100</v>
      </c>
      <c r="B7" s="2" t="s">
        <v>109</v>
      </c>
      <c r="C7" s="2" t="s">
        <v>2014</v>
      </c>
      <c r="D7" s="2" t="s">
        <v>2015</v>
      </c>
    </row>
    <row r="8" customFormat="false" ht="11.25" hidden="false" customHeight="false" outlineLevel="0" collapsed="false">
      <c r="A8" s="2" t="n">
        <v>103</v>
      </c>
      <c r="B8" s="2" t="s">
        <v>109</v>
      </c>
      <c r="C8" s="2" t="s">
        <v>2016</v>
      </c>
      <c r="D8" s="2" t="s">
        <v>2017</v>
      </c>
    </row>
    <row r="9" customFormat="false" ht="11.25" hidden="false" customHeight="false" outlineLevel="0" collapsed="false">
      <c r="A9" s="2" t="n">
        <v>104</v>
      </c>
      <c r="B9" s="2" t="s">
        <v>109</v>
      </c>
      <c r="C9" s="2" t="s">
        <v>2018</v>
      </c>
      <c r="D9" s="2" t="s">
        <v>2019</v>
      </c>
    </row>
    <row r="10" customFormat="false" ht="11.25" hidden="false" customHeight="false" outlineLevel="0" collapsed="false">
      <c r="A10" s="2" t="n">
        <v>105</v>
      </c>
      <c r="B10" s="2" t="s">
        <v>109</v>
      </c>
      <c r="C10" s="2" t="s">
        <v>2020</v>
      </c>
      <c r="D10" s="2" t="s">
        <v>2021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D42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2" t="s">
        <v>379</v>
      </c>
      <c r="B1" s="2" t="s">
        <v>87</v>
      </c>
      <c r="C1" s="2" t="s">
        <v>85</v>
      </c>
      <c r="D1" s="2" t="s">
        <v>2006</v>
      </c>
    </row>
    <row r="2" customFormat="false" ht="11.25" hidden="false" customHeight="false" outlineLevel="0" collapsed="false">
      <c r="A2" s="2" t="n">
        <v>1</v>
      </c>
      <c r="B2" s="2" t="s">
        <v>2022</v>
      </c>
      <c r="C2" s="2" t="s">
        <v>2022</v>
      </c>
      <c r="D2" s="2" t="s">
        <v>2023</v>
      </c>
    </row>
    <row r="3" customFormat="false" ht="11.25" hidden="false" customHeight="false" outlineLevel="0" collapsed="false">
      <c r="A3" s="2" t="n">
        <v>2</v>
      </c>
      <c r="B3" s="2" t="s">
        <v>2022</v>
      </c>
      <c r="C3" s="2" t="s">
        <v>2024</v>
      </c>
      <c r="D3" s="2" t="s">
        <v>2025</v>
      </c>
    </row>
    <row r="4" customFormat="false" ht="11.25" hidden="false" customHeight="false" outlineLevel="0" collapsed="false">
      <c r="A4" s="2" t="n">
        <v>3</v>
      </c>
      <c r="B4" s="2" t="s">
        <v>2022</v>
      </c>
      <c r="C4" s="2" t="s">
        <v>2026</v>
      </c>
      <c r="D4" s="2" t="s">
        <v>2027</v>
      </c>
    </row>
    <row r="5" customFormat="false" ht="11.25" hidden="false" customHeight="false" outlineLevel="0" collapsed="false">
      <c r="A5" s="2" t="n">
        <v>4</v>
      </c>
      <c r="B5" s="2" t="s">
        <v>2022</v>
      </c>
      <c r="C5" s="2" t="s">
        <v>2028</v>
      </c>
      <c r="D5" s="2" t="s">
        <v>2029</v>
      </c>
    </row>
    <row r="6" customFormat="false" ht="11.25" hidden="false" customHeight="false" outlineLevel="0" collapsed="false">
      <c r="A6" s="2" t="n">
        <v>5</v>
      </c>
      <c r="B6" s="2" t="s">
        <v>2022</v>
      </c>
      <c r="C6" s="2" t="s">
        <v>2030</v>
      </c>
      <c r="D6" s="2" t="s">
        <v>2031</v>
      </c>
    </row>
    <row r="7" customFormat="false" ht="11.25" hidden="false" customHeight="false" outlineLevel="0" collapsed="false">
      <c r="A7" s="2" t="n">
        <v>6</v>
      </c>
      <c r="B7" s="2" t="s">
        <v>2022</v>
      </c>
      <c r="C7" s="2" t="s">
        <v>2032</v>
      </c>
      <c r="D7" s="2" t="s">
        <v>2033</v>
      </c>
    </row>
    <row r="8" customFormat="false" ht="11.25" hidden="false" customHeight="false" outlineLevel="0" collapsed="false">
      <c r="A8" s="2" t="n">
        <v>7</v>
      </c>
      <c r="B8" s="2" t="s">
        <v>2022</v>
      </c>
      <c r="C8" s="2" t="s">
        <v>2034</v>
      </c>
      <c r="D8" s="2" t="s">
        <v>2035</v>
      </c>
    </row>
    <row r="9" customFormat="false" ht="11.25" hidden="false" customHeight="false" outlineLevel="0" collapsed="false">
      <c r="A9" s="2" t="n">
        <v>8</v>
      </c>
      <c r="B9" s="2" t="s">
        <v>2022</v>
      </c>
      <c r="C9" s="2" t="s">
        <v>2036</v>
      </c>
      <c r="D9" s="2" t="s">
        <v>2037</v>
      </c>
    </row>
    <row r="10" customFormat="false" ht="11.25" hidden="false" customHeight="false" outlineLevel="0" collapsed="false">
      <c r="A10" s="2" t="n">
        <v>9</v>
      </c>
      <c r="B10" s="2" t="s">
        <v>2022</v>
      </c>
      <c r="C10" s="2" t="s">
        <v>2038</v>
      </c>
      <c r="D10" s="2" t="s">
        <v>2039</v>
      </c>
    </row>
    <row r="11" customFormat="false" ht="11.25" hidden="false" customHeight="false" outlineLevel="0" collapsed="false">
      <c r="A11" s="2" t="n">
        <v>10</v>
      </c>
      <c r="B11" s="2" t="s">
        <v>2040</v>
      </c>
      <c r="C11" s="2" t="s">
        <v>2040</v>
      </c>
      <c r="D11" s="2" t="s">
        <v>2041</v>
      </c>
    </row>
    <row r="12" customFormat="false" ht="11.25" hidden="false" customHeight="false" outlineLevel="0" collapsed="false">
      <c r="A12" s="2" t="n">
        <v>11</v>
      </c>
      <c r="B12" s="2" t="s">
        <v>2040</v>
      </c>
      <c r="C12" s="2" t="s">
        <v>2042</v>
      </c>
      <c r="D12" s="2" t="s">
        <v>2043</v>
      </c>
    </row>
    <row r="13" customFormat="false" ht="11.25" hidden="false" customHeight="false" outlineLevel="0" collapsed="false">
      <c r="A13" s="2" t="n">
        <v>12</v>
      </c>
      <c r="B13" s="2" t="s">
        <v>2040</v>
      </c>
      <c r="C13" s="2" t="s">
        <v>2044</v>
      </c>
      <c r="D13" s="2" t="s">
        <v>2045</v>
      </c>
    </row>
    <row r="14" customFormat="false" ht="11.25" hidden="false" customHeight="false" outlineLevel="0" collapsed="false">
      <c r="A14" s="2" t="n">
        <v>13</v>
      </c>
      <c r="B14" s="2" t="s">
        <v>2040</v>
      </c>
      <c r="C14" s="2" t="s">
        <v>2046</v>
      </c>
      <c r="D14" s="2" t="s">
        <v>2047</v>
      </c>
    </row>
    <row r="15" customFormat="false" ht="11.25" hidden="false" customHeight="false" outlineLevel="0" collapsed="false">
      <c r="A15" s="2" t="n">
        <v>14</v>
      </c>
      <c r="B15" s="2" t="s">
        <v>2040</v>
      </c>
      <c r="C15" s="2" t="s">
        <v>2048</v>
      </c>
      <c r="D15" s="2" t="s">
        <v>2049</v>
      </c>
    </row>
    <row r="16" customFormat="false" ht="11.25" hidden="false" customHeight="false" outlineLevel="0" collapsed="false">
      <c r="A16" s="2" t="n">
        <v>15</v>
      </c>
      <c r="B16" s="2" t="s">
        <v>2040</v>
      </c>
      <c r="C16" s="2" t="s">
        <v>2050</v>
      </c>
      <c r="D16" s="2" t="s">
        <v>2051</v>
      </c>
    </row>
    <row r="17" customFormat="false" ht="11.25" hidden="false" customHeight="false" outlineLevel="0" collapsed="false">
      <c r="A17" s="2" t="n">
        <v>16</v>
      </c>
      <c r="B17" s="2" t="s">
        <v>2040</v>
      </c>
      <c r="C17" s="2" t="s">
        <v>2052</v>
      </c>
      <c r="D17" s="2" t="s">
        <v>2053</v>
      </c>
    </row>
    <row r="18" customFormat="false" ht="11.25" hidden="false" customHeight="false" outlineLevel="0" collapsed="false">
      <c r="A18" s="2" t="n">
        <v>17</v>
      </c>
      <c r="B18" s="2" t="s">
        <v>2040</v>
      </c>
      <c r="C18" s="2" t="s">
        <v>2054</v>
      </c>
      <c r="D18" s="2" t="s">
        <v>2055</v>
      </c>
    </row>
    <row r="19" customFormat="false" ht="11.25" hidden="false" customHeight="false" outlineLevel="0" collapsed="false">
      <c r="A19" s="2" t="n">
        <v>18</v>
      </c>
      <c r="B19" s="2" t="s">
        <v>2040</v>
      </c>
      <c r="C19" s="2" t="s">
        <v>2056</v>
      </c>
      <c r="D19" s="2" t="s">
        <v>2057</v>
      </c>
    </row>
    <row r="20" customFormat="false" ht="11.25" hidden="false" customHeight="false" outlineLevel="0" collapsed="false">
      <c r="A20" s="2" t="n">
        <v>19</v>
      </c>
      <c r="B20" s="2" t="s">
        <v>2040</v>
      </c>
      <c r="C20" s="2" t="s">
        <v>2058</v>
      </c>
      <c r="D20" s="2" t="s">
        <v>2059</v>
      </c>
    </row>
    <row r="21" customFormat="false" ht="11.25" hidden="false" customHeight="false" outlineLevel="0" collapsed="false">
      <c r="A21" s="2" t="n">
        <v>20</v>
      </c>
      <c r="B21" s="2" t="s">
        <v>2040</v>
      </c>
      <c r="C21" s="2" t="s">
        <v>2060</v>
      </c>
      <c r="D21" s="2" t="s">
        <v>2061</v>
      </c>
    </row>
    <row r="22" customFormat="false" ht="11.25" hidden="false" customHeight="false" outlineLevel="0" collapsed="false">
      <c r="A22" s="2" t="n">
        <v>21</v>
      </c>
      <c r="B22" s="2" t="s">
        <v>2040</v>
      </c>
      <c r="C22" s="2" t="s">
        <v>2062</v>
      </c>
      <c r="D22" s="2" t="s">
        <v>2063</v>
      </c>
    </row>
    <row r="23" customFormat="false" ht="11.25" hidden="false" customHeight="false" outlineLevel="0" collapsed="false">
      <c r="A23" s="2" t="n">
        <v>22</v>
      </c>
      <c r="B23" s="2" t="s">
        <v>2040</v>
      </c>
      <c r="C23" s="2" t="s">
        <v>2064</v>
      </c>
      <c r="D23" s="2" t="s">
        <v>2065</v>
      </c>
    </row>
    <row r="24" customFormat="false" ht="11.25" hidden="false" customHeight="false" outlineLevel="0" collapsed="false">
      <c r="A24" s="2" t="n">
        <v>23</v>
      </c>
      <c r="B24" s="2" t="s">
        <v>2066</v>
      </c>
      <c r="C24" s="2" t="s">
        <v>2066</v>
      </c>
      <c r="D24" s="2" t="s">
        <v>2067</v>
      </c>
    </row>
    <row r="25" customFormat="false" ht="11.25" hidden="false" customHeight="false" outlineLevel="0" collapsed="false">
      <c r="A25" s="2" t="n">
        <v>24</v>
      </c>
      <c r="B25" s="2" t="s">
        <v>2066</v>
      </c>
      <c r="C25" s="2" t="s">
        <v>2068</v>
      </c>
      <c r="D25" s="2" t="s">
        <v>2069</v>
      </c>
    </row>
    <row r="26" customFormat="false" ht="11.25" hidden="false" customHeight="false" outlineLevel="0" collapsed="false">
      <c r="A26" s="2" t="n">
        <v>25</v>
      </c>
      <c r="B26" s="2" t="s">
        <v>2066</v>
      </c>
      <c r="C26" s="2" t="s">
        <v>2070</v>
      </c>
      <c r="D26" s="2" t="s">
        <v>2071</v>
      </c>
    </row>
    <row r="27" customFormat="false" ht="11.25" hidden="false" customHeight="false" outlineLevel="0" collapsed="false">
      <c r="A27" s="2" t="n">
        <v>26</v>
      </c>
      <c r="B27" s="2" t="s">
        <v>2066</v>
      </c>
      <c r="C27" s="2" t="s">
        <v>2072</v>
      </c>
      <c r="D27" s="2" t="s">
        <v>2073</v>
      </c>
    </row>
    <row r="28" customFormat="false" ht="11.25" hidden="false" customHeight="false" outlineLevel="0" collapsed="false">
      <c r="A28" s="2" t="n">
        <v>27</v>
      </c>
      <c r="B28" s="2" t="s">
        <v>2066</v>
      </c>
      <c r="C28" s="2" t="s">
        <v>2074</v>
      </c>
      <c r="D28" s="2" t="s">
        <v>2075</v>
      </c>
    </row>
    <row r="29" customFormat="false" ht="11.25" hidden="false" customHeight="false" outlineLevel="0" collapsed="false">
      <c r="A29" s="2" t="n">
        <v>28</v>
      </c>
      <c r="B29" s="2" t="s">
        <v>2076</v>
      </c>
      <c r="C29" s="2" t="s">
        <v>2076</v>
      </c>
      <c r="D29" s="2" t="s">
        <v>2077</v>
      </c>
    </row>
    <row r="30" customFormat="false" ht="11.25" hidden="false" customHeight="false" outlineLevel="0" collapsed="false">
      <c r="A30" s="2" t="n">
        <v>29</v>
      </c>
      <c r="B30" s="2" t="s">
        <v>2076</v>
      </c>
      <c r="C30" s="2" t="s">
        <v>2078</v>
      </c>
      <c r="D30" s="2" t="s">
        <v>2079</v>
      </c>
    </row>
    <row r="31" customFormat="false" ht="11.25" hidden="false" customHeight="false" outlineLevel="0" collapsed="false">
      <c r="A31" s="2" t="n">
        <v>30</v>
      </c>
      <c r="B31" s="2" t="s">
        <v>2076</v>
      </c>
      <c r="C31" s="2" t="s">
        <v>2080</v>
      </c>
      <c r="D31" s="2" t="s">
        <v>2081</v>
      </c>
    </row>
    <row r="32" customFormat="false" ht="11.25" hidden="false" customHeight="false" outlineLevel="0" collapsed="false">
      <c r="A32" s="2" t="n">
        <v>31</v>
      </c>
      <c r="B32" s="2" t="s">
        <v>2076</v>
      </c>
      <c r="C32" s="2" t="s">
        <v>2082</v>
      </c>
      <c r="D32" s="2" t="s">
        <v>2083</v>
      </c>
    </row>
    <row r="33" customFormat="false" ht="11.25" hidden="false" customHeight="false" outlineLevel="0" collapsed="false">
      <c r="A33" s="2" t="n">
        <v>32</v>
      </c>
      <c r="B33" s="2" t="s">
        <v>2076</v>
      </c>
      <c r="C33" s="2" t="s">
        <v>2084</v>
      </c>
      <c r="D33" s="2" t="s">
        <v>2085</v>
      </c>
    </row>
    <row r="34" customFormat="false" ht="11.25" hidden="false" customHeight="false" outlineLevel="0" collapsed="false">
      <c r="A34" s="2" t="n">
        <v>33</v>
      </c>
      <c r="B34" s="2" t="s">
        <v>2076</v>
      </c>
      <c r="C34" s="2" t="s">
        <v>2086</v>
      </c>
      <c r="D34" s="2" t="s">
        <v>2087</v>
      </c>
    </row>
    <row r="35" customFormat="false" ht="11.25" hidden="false" customHeight="false" outlineLevel="0" collapsed="false">
      <c r="A35" s="2" t="n">
        <v>34</v>
      </c>
      <c r="B35" s="2" t="s">
        <v>2076</v>
      </c>
      <c r="C35" s="2" t="s">
        <v>2088</v>
      </c>
      <c r="D35" s="2" t="s">
        <v>2089</v>
      </c>
    </row>
    <row r="36" customFormat="false" ht="11.25" hidden="false" customHeight="false" outlineLevel="0" collapsed="false">
      <c r="A36" s="2" t="n">
        <v>35</v>
      </c>
      <c r="B36" s="2" t="s">
        <v>2076</v>
      </c>
      <c r="C36" s="2" t="s">
        <v>2090</v>
      </c>
      <c r="D36" s="2" t="s">
        <v>2091</v>
      </c>
    </row>
    <row r="37" customFormat="false" ht="11.25" hidden="false" customHeight="false" outlineLevel="0" collapsed="false">
      <c r="A37" s="2" t="n">
        <v>36</v>
      </c>
      <c r="B37" s="2" t="s">
        <v>2076</v>
      </c>
      <c r="C37" s="2" t="s">
        <v>2092</v>
      </c>
      <c r="D37" s="2" t="s">
        <v>2093</v>
      </c>
    </row>
    <row r="38" customFormat="false" ht="11.25" hidden="false" customHeight="false" outlineLevel="0" collapsed="false">
      <c r="A38" s="2" t="n">
        <v>37</v>
      </c>
      <c r="B38" s="2" t="s">
        <v>2076</v>
      </c>
      <c r="C38" s="2" t="s">
        <v>2064</v>
      </c>
      <c r="D38" s="2" t="s">
        <v>2094</v>
      </c>
    </row>
    <row r="39" customFormat="false" ht="11.25" hidden="false" customHeight="false" outlineLevel="0" collapsed="false">
      <c r="A39" s="2" t="n">
        <v>38</v>
      </c>
      <c r="B39" s="2" t="s">
        <v>2076</v>
      </c>
      <c r="C39" s="2" t="s">
        <v>2095</v>
      </c>
      <c r="D39" s="2" t="s">
        <v>2096</v>
      </c>
    </row>
    <row r="40" customFormat="false" ht="11.25" hidden="false" customHeight="false" outlineLevel="0" collapsed="false">
      <c r="A40" s="2" t="n">
        <v>39</v>
      </c>
      <c r="B40" s="2" t="s">
        <v>2076</v>
      </c>
      <c r="C40" s="2" t="s">
        <v>2097</v>
      </c>
      <c r="D40" s="2" t="s">
        <v>2098</v>
      </c>
    </row>
    <row r="41" customFormat="false" ht="11.25" hidden="false" customHeight="false" outlineLevel="0" collapsed="false">
      <c r="A41" s="2" t="n">
        <v>40</v>
      </c>
      <c r="B41" s="2" t="s">
        <v>2099</v>
      </c>
      <c r="C41" s="2" t="s">
        <v>2100</v>
      </c>
      <c r="D41" s="2" t="s">
        <v>2101</v>
      </c>
    </row>
    <row r="42" customFormat="false" ht="11.25" hidden="false" customHeight="false" outlineLevel="0" collapsed="false">
      <c r="A42" s="2" t="n">
        <v>41</v>
      </c>
      <c r="B42" s="2" t="s">
        <v>2099</v>
      </c>
      <c r="C42" s="2" t="s">
        <v>2102</v>
      </c>
      <c r="D42" s="2" t="s">
        <v>2103</v>
      </c>
    </row>
    <row r="43" customFormat="false" ht="11.25" hidden="false" customHeight="false" outlineLevel="0" collapsed="false">
      <c r="A43" s="2" t="n">
        <v>42</v>
      </c>
      <c r="B43" s="2" t="s">
        <v>2099</v>
      </c>
      <c r="C43" s="2" t="s">
        <v>2099</v>
      </c>
      <c r="D43" s="2" t="s">
        <v>2104</v>
      </c>
    </row>
    <row r="44" customFormat="false" ht="11.25" hidden="false" customHeight="false" outlineLevel="0" collapsed="false">
      <c r="A44" s="2" t="n">
        <v>43</v>
      </c>
      <c r="B44" s="2" t="s">
        <v>2099</v>
      </c>
      <c r="C44" s="2" t="s">
        <v>2105</v>
      </c>
      <c r="D44" s="2" t="s">
        <v>2106</v>
      </c>
    </row>
    <row r="45" customFormat="false" ht="11.25" hidden="false" customHeight="false" outlineLevel="0" collapsed="false">
      <c r="A45" s="2" t="n">
        <v>44</v>
      </c>
      <c r="B45" s="2" t="s">
        <v>2099</v>
      </c>
      <c r="C45" s="2" t="s">
        <v>2107</v>
      </c>
      <c r="D45" s="2" t="s">
        <v>2108</v>
      </c>
    </row>
    <row r="46" customFormat="false" ht="11.25" hidden="false" customHeight="false" outlineLevel="0" collapsed="false">
      <c r="A46" s="2" t="n">
        <v>45</v>
      </c>
      <c r="B46" s="2" t="s">
        <v>2099</v>
      </c>
      <c r="C46" s="2" t="s">
        <v>2109</v>
      </c>
      <c r="D46" s="2" t="s">
        <v>2110</v>
      </c>
    </row>
    <row r="47" customFormat="false" ht="11.25" hidden="false" customHeight="false" outlineLevel="0" collapsed="false">
      <c r="A47" s="2" t="n">
        <v>46</v>
      </c>
      <c r="B47" s="2" t="s">
        <v>2099</v>
      </c>
      <c r="C47" s="2" t="s">
        <v>2111</v>
      </c>
      <c r="D47" s="2" t="s">
        <v>2112</v>
      </c>
    </row>
    <row r="48" customFormat="false" ht="11.25" hidden="false" customHeight="false" outlineLevel="0" collapsed="false">
      <c r="A48" s="2" t="n">
        <v>47</v>
      </c>
      <c r="B48" s="2" t="s">
        <v>2099</v>
      </c>
      <c r="C48" s="2" t="s">
        <v>2113</v>
      </c>
      <c r="D48" s="2" t="s">
        <v>2114</v>
      </c>
    </row>
    <row r="49" customFormat="false" ht="11.25" hidden="false" customHeight="false" outlineLevel="0" collapsed="false">
      <c r="A49" s="2" t="n">
        <v>48</v>
      </c>
      <c r="B49" s="2" t="s">
        <v>2099</v>
      </c>
      <c r="C49" s="2" t="s">
        <v>2115</v>
      </c>
      <c r="D49" s="2" t="s">
        <v>2116</v>
      </c>
    </row>
    <row r="50" customFormat="false" ht="11.25" hidden="false" customHeight="false" outlineLevel="0" collapsed="false">
      <c r="A50" s="2" t="n">
        <v>49</v>
      </c>
      <c r="B50" s="2" t="s">
        <v>2117</v>
      </c>
      <c r="C50" s="2" t="s">
        <v>2118</v>
      </c>
      <c r="D50" s="2" t="s">
        <v>2119</v>
      </c>
    </row>
    <row r="51" customFormat="false" ht="11.25" hidden="false" customHeight="false" outlineLevel="0" collapsed="false">
      <c r="A51" s="2" t="n">
        <v>50</v>
      </c>
      <c r="B51" s="2" t="s">
        <v>2117</v>
      </c>
      <c r="C51" s="2" t="s">
        <v>2120</v>
      </c>
      <c r="D51" s="2" t="s">
        <v>2121</v>
      </c>
    </row>
    <row r="52" customFormat="false" ht="11.25" hidden="false" customHeight="false" outlineLevel="0" collapsed="false">
      <c r="A52" s="2" t="n">
        <v>51</v>
      </c>
      <c r="B52" s="2" t="s">
        <v>2117</v>
      </c>
      <c r="C52" s="2" t="s">
        <v>2122</v>
      </c>
      <c r="D52" s="2" t="s">
        <v>2123</v>
      </c>
    </row>
    <row r="53" customFormat="false" ht="11.25" hidden="false" customHeight="false" outlineLevel="0" collapsed="false">
      <c r="A53" s="2" t="n">
        <v>52</v>
      </c>
      <c r="B53" s="2" t="s">
        <v>2117</v>
      </c>
      <c r="C53" s="2" t="s">
        <v>2124</v>
      </c>
      <c r="D53" s="2" t="s">
        <v>2125</v>
      </c>
    </row>
    <row r="54" customFormat="false" ht="11.25" hidden="false" customHeight="false" outlineLevel="0" collapsed="false">
      <c r="A54" s="2" t="n">
        <v>53</v>
      </c>
      <c r="B54" s="2" t="s">
        <v>2117</v>
      </c>
      <c r="C54" s="2" t="s">
        <v>2117</v>
      </c>
      <c r="D54" s="2" t="s">
        <v>2126</v>
      </c>
    </row>
    <row r="55" customFormat="false" ht="11.25" hidden="false" customHeight="false" outlineLevel="0" collapsed="false">
      <c r="A55" s="2" t="n">
        <v>54</v>
      </c>
      <c r="B55" s="2" t="s">
        <v>2117</v>
      </c>
      <c r="C55" s="2" t="s">
        <v>2127</v>
      </c>
      <c r="D55" s="2" t="s">
        <v>2128</v>
      </c>
    </row>
    <row r="56" customFormat="false" ht="11.25" hidden="false" customHeight="false" outlineLevel="0" collapsed="false">
      <c r="A56" s="2" t="n">
        <v>55</v>
      </c>
      <c r="B56" s="2" t="s">
        <v>2117</v>
      </c>
      <c r="C56" s="2" t="s">
        <v>2129</v>
      </c>
      <c r="D56" s="2" t="s">
        <v>2130</v>
      </c>
    </row>
    <row r="57" customFormat="false" ht="11.25" hidden="false" customHeight="false" outlineLevel="0" collapsed="false">
      <c r="A57" s="2" t="n">
        <v>56</v>
      </c>
      <c r="B57" s="2" t="s">
        <v>2117</v>
      </c>
      <c r="C57" s="2" t="s">
        <v>2131</v>
      </c>
      <c r="D57" s="2" t="s">
        <v>2132</v>
      </c>
    </row>
    <row r="58" customFormat="false" ht="11.25" hidden="false" customHeight="false" outlineLevel="0" collapsed="false">
      <c r="A58" s="2" t="n">
        <v>57</v>
      </c>
      <c r="B58" s="2" t="s">
        <v>2117</v>
      </c>
      <c r="C58" s="2" t="s">
        <v>2133</v>
      </c>
      <c r="D58" s="2" t="s">
        <v>2134</v>
      </c>
    </row>
    <row r="59" customFormat="false" ht="11.25" hidden="false" customHeight="false" outlineLevel="0" collapsed="false">
      <c r="A59" s="2" t="n">
        <v>58</v>
      </c>
      <c r="B59" s="2" t="s">
        <v>2117</v>
      </c>
      <c r="C59" s="2" t="s">
        <v>2135</v>
      </c>
      <c r="D59" s="2" t="s">
        <v>2136</v>
      </c>
    </row>
    <row r="60" customFormat="false" ht="11.25" hidden="false" customHeight="false" outlineLevel="0" collapsed="false">
      <c r="A60" s="2" t="n">
        <v>59</v>
      </c>
      <c r="B60" s="2" t="s">
        <v>2117</v>
      </c>
      <c r="C60" s="2" t="s">
        <v>2137</v>
      </c>
      <c r="D60" s="2" t="s">
        <v>2138</v>
      </c>
    </row>
    <row r="61" customFormat="false" ht="11.25" hidden="false" customHeight="false" outlineLevel="0" collapsed="false">
      <c r="A61" s="2" t="n">
        <v>60</v>
      </c>
      <c r="B61" s="2" t="s">
        <v>2139</v>
      </c>
      <c r="C61" s="2" t="s">
        <v>2139</v>
      </c>
      <c r="D61" s="2" t="s">
        <v>2140</v>
      </c>
    </row>
    <row r="62" customFormat="false" ht="11.25" hidden="false" customHeight="false" outlineLevel="0" collapsed="false">
      <c r="A62" s="2" t="n">
        <v>61</v>
      </c>
      <c r="B62" s="2" t="s">
        <v>2141</v>
      </c>
      <c r="C62" s="2" t="s">
        <v>2141</v>
      </c>
      <c r="D62" s="2" t="s">
        <v>2142</v>
      </c>
    </row>
    <row r="63" customFormat="false" ht="11.25" hidden="false" customHeight="false" outlineLevel="0" collapsed="false">
      <c r="A63" s="2" t="n">
        <v>62</v>
      </c>
      <c r="B63" s="2" t="s">
        <v>2143</v>
      </c>
      <c r="C63" s="2" t="s">
        <v>2143</v>
      </c>
      <c r="D63" s="2" t="s">
        <v>2144</v>
      </c>
    </row>
    <row r="64" customFormat="false" ht="11.25" hidden="false" customHeight="false" outlineLevel="0" collapsed="false">
      <c r="A64" s="2" t="n">
        <v>63</v>
      </c>
      <c r="B64" s="2" t="s">
        <v>2145</v>
      </c>
      <c r="C64" s="2" t="s">
        <v>2145</v>
      </c>
      <c r="D64" s="2" t="s">
        <v>2146</v>
      </c>
    </row>
    <row r="65" customFormat="false" ht="11.25" hidden="false" customHeight="false" outlineLevel="0" collapsed="false">
      <c r="A65" s="2" t="n">
        <v>64</v>
      </c>
      <c r="B65" s="2" t="s">
        <v>2147</v>
      </c>
      <c r="C65" s="2" t="s">
        <v>2147</v>
      </c>
      <c r="D65" s="2" t="s">
        <v>2148</v>
      </c>
    </row>
    <row r="66" customFormat="false" ht="11.25" hidden="false" customHeight="false" outlineLevel="0" collapsed="false">
      <c r="A66" s="2" t="n">
        <v>65</v>
      </c>
      <c r="B66" s="2" t="s">
        <v>2149</v>
      </c>
      <c r="C66" s="2" t="s">
        <v>2149</v>
      </c>
      <c r="D66" s="2" t="s">
        <v>2150</v>
      </c>
    </row>
    <row r="67" customFormat="false" ht="11.25" hidden="false" customHeight="false" outlineLevel="0" collapsed="false">
      <c r="A67" s="2" t="n">
        <v>66</v>
      </c>
      <c r="B67" s="2" t="s">
        <v>2151</v>
      </c>
      <c r="C67" s="2" t="s">
        <v>2151</v>
      </c>
      <c r="D67" s="2" t="s">
        <v>2152</v>
      </c>
    </row>
    <row r="68" customFormat="false" ht="11.25" hidden="false" customHeight="false" outlineLevel="0" collapsed="false">
      <c r="A68" s="2" t="n">
        <v>67</v>
      </c>
      <c r="B68" s="2" t="s">
        <v>2153</v>
      </c>
      <c r="C68" s="2" t="s">
        <v>2154</v>
      </c>
      <c r="D68" s="2" t="s">
        <v>2155</v>
      </c>
    </row>
    <row r="69" customFormat="false" ht="11.25" hidden="false" customHeight="false" outlineLevel="0" collapsed="false">
      <c r="A69" s="2" t="n">
        <v>68</v>
      </c>
      <c r="B69" s="2" t="s">
        <v>2153</v>
      </c>
      <c r="C69" s="2" t="s">
        <v>2156</v>
      </c>
      <c r="D69" s="2" t="s">
        <v>2157</v>
      </c>
    </row>
    <row r="70" customFormat="false" ht="11.25" hidden="false" customHeight="false" outlineLevel="0" collapsed="false">
      <c r="A70" s="2" t="n">
        <v>69</v>
      </c>
      <c r="B70" s="2" t="s">
        <v>2153</v>
      </c>
      <c r="C70" s="2" t="s">
        <v>2153</v>
      </c>
      <c r="D70" s="2" t="s">
        <v>2158</v>
      </c>
    </row>
    <row r="71" customFormat="false" ht="11.25" hidden="false" customHeight="false" outlineLevel="0" collapsed="false">
      <c r="A71" s="2" t="n">
        <v>70</v>
      </c>
      <c r="B71" s="2" t="s">
        <v>2153</v>
      </c>
      <c r="C71" s="2" t="s">
        <v>2159</v>
      </c>
      <c r="D71" s="2" t="s">
        <v>2160</v>
      </c>
    </row>
    <row r="72" customFormat="false" ht="11.25" hidden="false" customHeight="false" outlineLevel="0" collapsed="false">
      <c r="A72" s="2" t="n">
        <v>71</v>
      </c>
      <c r="B72" s="2" t="s">
        <v>2153</v>
      </c>
      <c r="C72" s="2" t="s">
        <v>2161</v>
      </c>
      <c r="D72" s="2" t="s">
        <v>2162</v>
      </c>
    </row>
    <row r="73" customFormat="false" ht="11.25" hidden="false" customHeight="false" outlineLevel="0" collapsed="false">
      <c r="A73" s="2" t="n">
        <v>72</v>
      </c>
      <c r="B73" s="2" t="s">
        <v>2153</v>
      </c>
      <c r="C73" s="2" t="s">
        <v>2163</v>
      </c>
      <c r="D73" s="2" t="s">
        <v>2164</v>
      </c>
    </row>
    <row r="74" customFormat="false" ht="11.25" hidden="false" customHeight="false" outlineLevel="0" collapsed="false">
      <c r="A74" s="2" t="n">
        <v>73</v>
      </c>
      <c r="B74" s="2" t="s">
        <v>2153</v>
      </c>
      <c r="C74" s="2" t="s">
        <v>2165</v>
      </c>
      <c r="D74" s="2" t="s">
        <v>2166</v>
      </c>
    </row>
    <row r="75" customFormat="false" ht="11.25" hidden="false" customHeight="false" outlineLevel="0" collapsed="false">
      <c r="A75" s="2" t="n">
        <v>74</v>
      </c>
      <c r="B75" s="2" t="s">
        <v>2153</v>
      </c>
      <c r="C75" s="2" t="s">
        <v>2167</v>
      </c>
      <c r="D75" s="2" t="s">
        <v>2168</v>
      </c>
    </row>
    <row r="76" customFormat="false" ht="11.25" hidden="false" customHeight="false" outlineLevel="0" collapsed="false">
      <c r="A76" s="2" t="n">
        <v>75</v>
      </c>
      <c r="B76" s="2" t="s">
        <v>2153</v>
      </c>
      <c r="C76" s="2" t="s">
        <v>2169</v>
      </c>
      <c r="D76" s="2" t="s">
        <v>2170</v>
      </c>
    </row>
    <row r="77" customFormat="false" ht="11.25" hidden="false" customHeight="false" outlineLevel="0" collapsed="false">
      <c r="A77" s="2" t="n">
        <v>76</v>
      </c>
      <c r="B77" s="2" t="s">
        <v>2153</v>
      </c>
      <c r="C77" s="2" t="s">
        <v>2171</v>
      </c>
      <c r="D77" s="2" t="s">
        <v>2172</v>
      </c>
    </row>
    <row r="78" customFormat="false" ht="11.25" hidden="false" customHeight="false" outlineLevel="0" collapsed="false">
      <c r="A78" s="2" t="n">
        <v>77</v>
      </c>
      <c r="B78" s="2" t="s">
        <v>2153</v>
      </c>
      <c r="C78" s="2" t="s">
        <v>2173</v>
      </c>
      <c r="D78" s="2" t="s">
        <v>2174</v>
      </c>
    </row>
    <row r="79" customFormat="false" ht="11.25" hidden="false" customHeight="false" outlineLevel="0" collapsed="false">
      <c r="A79" s="2" t="n">
        <v>78</v>
      </c>
      <c r="B79" s="2" t="s">
        <v>2153</v>
      </c>
      <c r="C79" s="2" t="s">
        <v>2175</v>
      </c>
      <c r="D79" s="2" t="s">
        <v>2176</v>
      </c>
    </row>
    <row r="80" customFormat="false" ht="11.25" hidden="false" customHeight="false" outlineLevel="0" collapsed="false">
      <c r="A80" s="2" t="n">
        <v>79</v>
      </c>
      <c r="B80" s="2" t="s">
        <v>2153</v>
      </c>
      <c r="C80" s="2" t="s">
        <v>2177</v>
      </c>
      <c r="D80" s="2" t="s">
        <v>2178</v>
      </c>
    </row>
    <row r="81" customFormat="false" ht="11.25" hidden="false" customHeight="false" outlineLevel="0" collapsed="false">
      <c r="A81" s="2" t="n">
        <v>80</v>
      </c>
      <c r="B81" s="2" t="s">
        <v>2153</v>
      </c>
      <c r="C81" s="2" t="s">
        <v>2179</v>
      </c>
      <c r="D81" s="2" t="s">
        <v>2180</v>
      </c>
    </row>
    <row r="82" customFormat="false" ht="11.25" hidden="false" customHeight="false" outlineLevel="0" collapsed="false">
      <c r="A82" s="2" t="n">
        <v>81</v>
      </c>
      <c r="B82" s="2" t="s">
        <v>2153</v>
      </c>
      <c r="C82" s="2" t="s">
        <v>2181</v>
      </c>
      <c r="D82" s="2" t="s">
        <v>2182</v>
      </c>
    </row>
    <row r="83" customFormat="false" ht="11.25" hidden="false" customHeight="false" outlineLevel="0" collapsed="false">
      <c r="A83" s="2" t="n">
        <v>82</v>
      </c>
      <c r="B83" s="2" t="s">
        <v>2153</v>
      </c>
      <c r="C83" s="2" t="s">
        <v>2183</v>
      </c>
      <c r="D83" s="2" t="s">
        <v>2184</v>
      </c>
    </row>
    <row r="84" customFormat="false" ht="11.25" hidden="false" customHeight="false" outlineLevel="0" collapsed="false">
      <c r="A84" s="2" t="n">
        <v>83</v>
      </c>
      <c r="B84" s="2" t="s">
        <v>2185</v>
      </c>
      <c r="C84" s="2" t="s">
        <v>2186</v>
      </c>
      <c r="D84" s="2" t="s">
        <v>2187</v>
      </c>
    </row>
    <row r="85" customFormat="false" ht="11.25" hidden="false" customHeight="false" outlineLevel="0" collapsed="false">
      <c r="A85" s="2" t="n">
        <v>84</v>
      </c>
      <c r="B85" s="2" t="s">
        <v>2185</v>
      </c>
      <c r="C85" s="2" t="s">
        <v>2188</v>
      </c>
      <c r="D85" s="2" t="s">
        <v>2189</v>
      </c>
    </row>
    <row r="86" customFormat="false" ht="11.25" hidden="false" customHeight="false" outlineLevel="0" collapsed="false">
      <c r="A86" s="2" t="n">
        <v>85</v>
      </c>
      <c r="B86" s="2" t="s">
        <v>2185</v>
      </c>
      <c r="C86" s="2" t="s">
        <v>2185</v>
      </c>
      <c r="D86" s="2" t="s">
        <v>2190</v>
      </c>
    </row>
    <row r="87" customFormat="false" ht="11.25" hidden="false" customHeight="false" outlineLevel="0" collapsed="false">
      <c r="A87" s="2" t="n">
        <v>86</v>
      </c>
      <c r="B87" s="2" t="s">
        <v>2185</v>
      </c>
      <c r="C87" s="2" t="s">
        <v>2191</v>
      </c>
      <c r="D87" s="2" t="s">
        <v>2192</v>
      </c>
    </row>
    <row r="88" customFormat="false" ht="11.25" hidden="false" customHeight="false" outlineLevel="0" collapsed="false">
      <c r="A88" s="2" t="n">
        <v>87</v>
      </c>
      <c r="B88" s="2" t="s">
        <v>2185</v>
      </c>
      <c r="C88" s="2" t="s">
        <v>2193</v>
      </c>
      <c r="D88" s="2" t="s">
        <v>2194</v>
      </c>
    </row>
    <row r="89" customFormat="false" ht="11.25" hidden="false" customHeight="false" outlineLevel="0" collapsed="false">
      <c r="A89" s="2" t="n">
        <v>88</v>
      </c>
      <c r="B89" s="2" t="s">
        <v>2185</v>
      </c>
      <c r="C89" s="2" t="s">
        <v>2195</v>
      </c>
      <c r="D89" s="2" t="s">
        <v>2196</v>
      </c>
    </row>
    <row r="90" customFormat="false" ht="11.25" hidden="false" customHeight="false" outlineLevel="0" collapsed="false">
      <c r="A90" s="2" t="n">
        <v>89</v>
      </c>
      <c r="B90" s="2" t="s">
        <v>2185</v>
      </c>
      <c r="C90" s="2" t="s">
        <v>2197</v>
      </c>
      <c r="D90" s="2" t="s">
        <v>2198</v>
      </c>
    </row>
    <row r="91" customFormat="false" ht="11.25" hidden="false" customHeight="false" outlineLevel="0" collapsed="false">
      <c r="A91" s="2" t="n">
        <v>90</v>
      </c>
      <c r="B91" s="2" t="s">
        <v>2185</v>
      </c>
      <c r="C91" s="2" t="s">
        <v>2199</v>
      </c>
      <c r="D91" s="2" t="s">
        <v>2200</v>
      </c>
    </row>
    <row r="92" customFormat="false" ht="11.25" hidden="false" customHeight="false" outlineLevel="0" collapsed="false">
      <c r="A92" s="2" t="n">
        <v>91</v>
      </c>
      <c r="B92" s="2" t="s">
        <v>2185</v>
      </c>
      <c r="C92" s="2" t="s">
        <v>2201</v>
      </c>
      <c r="D92" s="2" t="s">
        <v>2202</v>
      </c>
    </row>
    <row r="93" customFormat="false" ht="11.25" hidden="false" customHeight="false" outlineLevel="0" collapsed="false">
      <c r="A93" s="2" t="n">
        <v>92</v>
      </c>
      <c r="B93" s="2" t="s">
        <v>2185</v>
      </c>
      <c r="C93" s="2" t="s">
        <v>2203</v>
      </c>
      <c r="D93" s="2" t="s">
        <v>2204</v>
      </c>
    </row>
    <row r="94" customFormat="false" ht="11.25" hidden="false" customHeight="false" outlineLevel="0" collapsed="false">
      <c r="A94" s="2" t="n">
        <v>93</v>
      </c>
      <c r="B94" s="2" t="s">
        <v>2185</v>
      </c>
      <c r="C94" s="2" t="s">
        <v>2205</v>
      </c>
      <c r="D94" s="2" t="s">
        <v>2206</v>
      </c>
    </row>
    <row r="95" customFormat="false" ht="11.25" hidden="false" customHeight="false" outlineLevel="0" collapsed="false">
      <c r="A95" s="2" t="n">
        <v>94</v>
      </c>
      <c r="B95" s="2" t="s">
        <v>109</v>
      </c>
      <c r="C95" s="2" t="s">
        <v>116</v>
      </c>
      <c r="D95" s="2" t="s">
        <v>117</v>
      </c>
    </row>
    <row r="96" customFormat="false" ht="11.25" hidden="false" customHeight="false" outlineLevel="0" collapsed="false">
      <c r="A96" s="2" t="n">
        <v>95</v>
      </c>
      <c r="B96" s="2" t="s">
        <v>109</v>
      </c>
      <c r="C96" s="2" t="s">
        <v>2007</v>
      </c>
      <c r="D96" s="2" t="s">
        <v>2008</v>
      </c>
    </row>
    <row r="97" customFormat="false" ht="11.25" hidden="false" customHeight="false" outlineLevel="0" collapsed="false">
      <c r="A97" s="2" t="n">
        <v>96</v>
      </c>
      <c r="B97" s="2" t="s">
        <v>109</v>
      </c>
      <c r="C97" s="2" t="s">
        <v>109</v>
      </c>
      <c r="D97" s="2" t="s">
        <v>2009</v>
      </c>
    </row>
    <row r="98" customFormat="false" ht="11.25" hidden="false" customHeight="false" outlineLevel="0" collapsed="false">
      <c r="A98" s="2" t="n">
        <v>97</v>
      </c>
      <c r="B98" s="2" t="s">
        <v>109</v>
      </c>
      <c r="C98" s="2" t="s">
        <v>2010</v>
      </c>
      <c r="D98" s="2" t="s">
        <v>2011</v>
      </c>
    </row>
    <row r="99" customFormat="false" ht="11.25" hidden="false" customHeight="false" outlineLevel="0" collapsed="false">
      <c r="A99" s="2" t="n">
        <v>98</v>
      </c>
      <c r="B99" s="2" t="s">
        <v>109</v>
      </c>
      <c r="C99" s="2" t="s">
        <v>110</v>
      </c>
      <c r="D99" s="2" t="s">
        <v>111</v>
      </c>
    </row>
    <row r="100" customFormat="false" ht="11.25" hidden="false" customHeight="false" outlineLevel="0" collapsed="false">
      <c r="A100" s="2" t="n">
        <v>99</v>
      </c>
      <c r="B100" s="2" t="s">
        <v>109</v>
      </c>
      <c r="C100" s="2" t="s">
        <v>2012</v>
      </c>
      <c r="D100" s="2" t="s">
        <v>2013</v>
      </c>
    </row>
    <row r="101" customFormat="false" ht="11.25" hidden="false" customHeight="false" outlineLevel="0" collapsed="false">
      <c r="A101" s="2" t="n">
        <v>100</v>
      </c>
      <c r="B101" s="2" t="s">
        <v>109</v>
      </c>
      <c r="C101" s="2" t="s">
        <v>2014</v>
      </c>
      <c r="D101" s="2" t="s">
        <v>2015</v>
      </c>
    </row>
    <row r="102" customFormat="false" ht="11.25" hidden="false" customHeight="false" outlineLevel="0" collapsed="false">
      <c r="A102" s="2" t="n">
        <v>101</v>
      </c>
      <c r="B102" s="2" t="s">
        <v>109</v>
      </c>
      <c r="C102" s="2" t="s">
        <v>112</v>
      </c>
      <c r="D102" s="2" t="s">
        <v>113</v>
      </c>
    </row>
    <row r="103" customFormat="false" ht="11.25" hidden="false" customHeight="false" outlineLevel="0" collapsed="false">
      <c r="A103" s="2" t="n">
        <v>102</v>
      </c>
      <c r="B103" s="2" t="s">
        <v>109</v>
      </c>
      <c r="C103" s="2" t="s">
        <v>114</v>
      </c>
      <c r="D103" s="2" t="s">
        <v>115</v>
      </c>
    </row>
    <row r="104" customFormat="false" ht="11.25" hidden="false" customHeight="false" outlineLevel="0" collapsed="false">
      <c r="A104" s="2" t="n">
        <v>103</v>
      </c>
      <c r="B104" s="2" t="s">
        <v>109</v>
      </c>
      <c r="C104" s="2" t="s">
        <v>2016</v>
      </c>
      <c r="D104" s="2" t="s">
        <v>2017</v>
      </c>
    </row>
    <row r="105" customFormat="false" ht="11.25" hidden="false" customHeight="false" outlineLevel="0" collapsed="false">
      <c r="A105" s="2" t="n">
        <v>104</v>
      </c>
      <c r="B105" s="2" t="s">
        <v>109</v>
      </c>
      <c r="C105" s="2" t="s">
        <v>2018</v>
      </c>
      <c r="D105" s="2" t="s">
        <v>2019</v>
      </c>
    </row>
    <row r="106" customFormat="false" ht="11.25" hidden="false" customHeight="false" outlineLevel="0" collapsed="false">
      <c r="A106" s="2" t="n">
        <v>105</v>
      </c>
      <c r="B106" s="2" t="s">
        <v>109</v>
      </c>
      <c r="C106" s="2" t="s">
        <v>2020</v>
      </c>
      <c r="D106" s="2" t="s">
        <v>2021</v>
      </c>
    </row>
    <row r="107" customFormat="false" ht="11.25" hidden="false" customHeight="false" outlineLevel="0" collapsed="false">
      <c r="A107" s="2" t="n">
        <v>106</v>
      </c>
      <c r="B107" s="2" t="s">
        <v>2207</v>
      </c>
      <c r="C107" s="2" t="s">
        <v>2208</v>
      </c>
      <c r="D107" s="2" t="s">
        <v>2209</v>
      </c>
    </row>
    <row r="108" customFormat="false" ht="11.25" hidden="false" customHeight="false" outlineLevel="0" collapsed="false">
      <c r="A108" s="2" t="n">
        <v>107</v>
      </c>
      <c r="B108" s="2" t="s">
        <v>2207</v>
      </c>
      <c r="C108" s="2" t="s">
        <v>2207</v>
      </c>
      <c r="D108" s="2" t="s">
        <v>2210</v>
      </c>
    </row>
    <row r="109" customFormat="false" ht="11.25" hidden="false" customHeight="false" outlineLevel="0" collapsed="false">
      <c r="A109" s="2" t="n">
        <v>108</v>
      </c>
      <c r="B109" s="2" t="s">
        <v>2207</v>
      </c>
      <c r="C109" s="2" t="s">
        <v>2211</v>
      </c>
      <c r="D109" s="2" t="s">
        <v>2212</v>
      </c>
    </row>
    <row r="110" customFormat="false" ht="11.25" hidden="false" customHeight="false" outlineLevel="0" collapsed="false">
      <c r="A110" s="2" t="n">
        <v>109</v>
      </c>
      <c r="B110" s="2" t="s">
        <v>2207</v>
      </c>
      <c r="C110" s="2" t="s">
        <v>2213</v>
      </c>
      <c r="D110" s="2" t="s">
        <v>2214</v>
      </c>
    </row>
    <row r="111" customFormat="false" ht="11.25" hidden="false" customHeight="false" outlineLevel="0" collapsed="false">
      <c r="A111" s="2" t="n">
        <v>110</v>
      </c>
      <c r="B111" s="2" t="s">
        <v>2207</v>
      </c>
      <c r="C111" s="2" t="s">
        <v>2215</v>
      </c>
      <c r="D111" s="2" t="s">
        <v>2216</v>
      </c>
    </row>
    <row r="112" customFormat="false" ht="11.25" hidden="false" customHeight="false" outlineLevel="0" collapsed="false">
      <c r="A112" s="2" t="n">
        <v>111</v>
      </c>
      <c r="B112" s="2" t="s">
        <v>2207</v>
      </c>
      <c r="C112" s="2" t="s">
        <v>2217</v>
      </c>
      <c r="D112" s="2" t="s">
        <v>2218</v>
      </c>
    </row>
    <row r="113" customFormat="false" ht="11.25" hidden="false" customHeight="false" outlineLevel="0" collapsed="false">
      <c r="A113" s="2" t="n">
        <v>112</v>
      </c>
      <c r="B113" s="2" t="s">
        <v>2207</v>
      </c>
      <c r="C113" s="2" t="s">
        <v>2219</v>
      </c>
      <c r="D113" s="2" t="s">
        <v>2220</v>
      </c>
    </row>
    <row r="114" customFormat="false" ht="11.25" hidden="false" customHeight="false" outlineLevel="0" collapsed="false">
      <c r="A114" s="2" t="n">
        <v>113</v>
      </c>
      <c r="B114" s="2" t="s">
        <v>2207</v>
      </c>
      <c r="C114" s="2" t="s">
        <v>2221</v>
      </c>
      <c r="D114" s="2" t="s">
        <v>2222</v>
      </c>
    </row>
    <row r="115" customFormat="false" ht="11.25" hidden="false" customHeight="false" outlineLevel="0" collapsed="false">
      <c r="A115" s="2" t="n">
        <v>114</v>
      </c>
      <c r="B115" s="2" t="s">
        <v>2207</v>
      </c>
      <c r="C115" s="2" t="s">
        <v>2223</v>
      </c>
      <c r="D115" s="2" t="s">
        <v>2224</v>
      </c>
    </row>
    <row r="116" customFormat="false" ht="11.25" hidden="false" customHeight="false" outlineLevel="0" collapsed="false">
      <c r="A116" s="2" t="n">
        <v>115</v>
      </c>
      <c r="B116" s="2" t="s">
        <v>2207</v>
      </c>
      <c r="C116" s="2" t="s">
        <v>2225</v>
      </c>
      <c r="D116" s="2" t="s">
        <v>2226</v>
      </c>
    </row>
    <row r="117" customFormat="false" ht="11.25" hidden="false" customHeight="false" outlineLevel="0" collapsed="false">
      <c r="A117" s="2" t="n">
        <v>116</v>
      </c>
      <c r="B117" s="2" t="s">
        <v>2227</v>
      </c>
      <c r="C117" s="2" t="s">
        <v>2228</v>
      </c>
      <c r="D117" s="2" t="s">
        <v>2229</v>
      </c>
    </row>
    <row r="118" customFormat="false" ht="11.25" hidden="false" customHeight="false" outlineLevel="0" collapsed="false">
      <c r="A118" s="2" t="n">
        <v>117</v>
      </c>
      <c r="B118" s="2" t="s">
        <v>2227</v>
      </c>
      <c r="C118" s="2" t="s">
        <v>2230</v>
      </c>
      <c r="D118" s="2" t="s">
        <v>2231</v>
      </c>
    </row>
    <row r="119" customFormat="false" ht="11.25" hidden="false" customHeight="false" outlineLevel="0" collapsed="false">
      <c r="A119" s="2" t="n">
        <v>118</v>
      </c>
      <c r="B119" s="2" t="s">
        <v>2227</v>
      </c>
      <c r="C119" s="2" t="s">
        <v>2232</v>
      </c>
      <c r="D119" s="2" t="s">
        <v>2233</v>
      </c>
    </row>
    <row r="120" customFormat="false" ht="11.25" hidden="false" customHeight="false" outlineLevel="0" collapsed="false">
      <c r="A120" s="2" t="n">
        <v>119</v>
      </c>
      <c r="B120" s="2" t="s">
        <v>2227</v>
      </c>
      <c r="C120" s="2" t="s">
        <v>2234</v>
      </c>
      <c r="D120" s="2" t="s">
        <v>2235</v>
      </c>
    </row>
    <row r="121" customFormat="false" ht="11.25" hidden="false" customHeight="false" outlineLevel="0" collapsed="false">
      <c r="A121" s="2" t="n">
        <v>120</v>
      </c>
      <c r="B121" s="2" t="s">
        <v>2227</v>
      </c>
      <c r="C121" s="2" t="s">
        <v>2227</v>
      </c>
      <c r="D121" s="2" t="s">
        <v>2236</v>
      </c>
    </row>
    <row r="122" customFormat="false" ht="11.25" hidden="false" customHeight="false" outlineLevel="0" collapsed="false">
      <c r="A122" s="2" t="n">
        <v>121</v>
      </c>
      <c r="B122" s="2" t="s">
        <v>2227</v>
      </c>
      <c r="C122" s="2" t="s">
        <v>2237</v>
      </c>
      <c r="D122" s="2" t="s">
        <v>2238</v>
      </c>
    </row>
    <row r="123" customFormat="false" ht="11.25" hidden="false" customHeight="false" outlineLevel="0" collapsed="false">
      <c r="A123" s="2" t="n">
        <v>122</v>
      </c>
      <c r="B123" s="2" t="s">
        <v>2227</v>
      </c>
      <c r="C123" s="2" t="s">
        <v>2239</v>
      </c>
      <c r="D123" s="2" t="s">
        <v>2240</v>
      </c>
    </row>
    <row r="124" customFormat="false" ht="11.25" hidden="false" customHeight="false" outlineLevel="0" collapsed="false">
      <c r="A124" s="2" t="n">
        <v>123</v>
      </c>
      <c r="B124" s="2" t="s">
        <v>2227</v>
      </c>
      <c r="C124" s="2" t="s">
        <v>2241</v>
      </c>
      <c r="D124" s="2" t="s">
        <v>2242</v>
      </c>
    </row>
    <row r="125" customFormat="false" ht="11.25" hidden="false" customHeight="false" outlineLevel="0" collapsed="false">
      <c r="A125" s="2" t="n">
        <v>124</v>
      </c>
      <c r="B125" s="2" t="s">
        <v>2227</v>
      </c>
      <c r="C125" s="2" t="s">
        <v>2243</v>
      </c>
      <c r="D125" s="2" t="s">
        <v>2244</v>
      </c>
    </row>
    <row r="126" customFormat="false" ht="11.25" hidden="false" customHeight="false" outlineLevel="0" collapsed="false">
      <c r="A126" s="2" t="n">
        <v>125</v>
      </c>
      <c r="B126" s="2" t="s">
        <v>2245</v>
      </c>
      <c r="C126" s="2" t="s">
        <v>2246</v>
      </c>
      <c r="D126" s="2" t="s">
        <v>2247</v>
      </c>
    </row>
    <row r="127" customFormat="false" ht="11.25" hidden="false" customHeight="false" outlineLevel="0" collapsed="false">
      <c r="A127" s="2" t="n">
        <v>126</v>
      </c>
      <c r="B127" s="2" t="s">
        <v>2245</v>
      </c>
      <c r="C127" s="2" t="s">
        <v>2245</v>
      </c>
      <c r="D127" s="2" t="s">
        <v>2248</v>
      </c>
    </row>
    <row r="128" customFormat="false" ht="11.25" hidden="false" customHeight="false" outlineLevel="0" collapsed="false">
      <c r="A128" s="2" t="n">
        <v>127</v>
      </c>
      <c r="B128" s="2" t="s">
        <v>2245</v>
      </c>
      <c r="C128" s="2" t="s">
        <v>2249</v>
      </c>
      <c r="D128" s="2" t="s">
        <v>2250</v>
      </c>
    </row>
    <row r="129" customFormat="false" ht="11.25" hidden="false" customHeight="false" outlineLevel="0" collapsed="false">
      <c r="A129" s="2" t="n">
        <v>128</v>
      </c>
      <c r="B129" s="2" t="s">
        <v>2245</v>
      </c>
      <c r="C129" s="2" t="s">
        <v>2251</v>
      </c>
      <c r="D129" s="2" t="s">
        <v>2252</v>
      </c>
    </row>
    <row r="130" customFormat="false" ht="11.25" hidden="false" customHeight="false" outlineLevel="0" collapsed="false">
      <c r="A130" s="2" t="n">
        <v>129</v>
      </c>
      <c r="B130" s="2" t="s">
        <v>2245</v>
      </c>
      <c r="C130" s="2" t="s">
        <v>2253</v>
      </c>
      <c r="D130" s="2" t="s">
        <v>2254</v>
      </c>
    </row>
    <row r="131" customFormat="false" ht="11.25" hidden="false" customHeight="false" outlineLevel="0" collapsed="false">
      <c r="A131" s="2" t="n">
        <v>130</v>
      </c>
      <c r="B131" s="2" t="s">
        <v>2245</v>
      </c>
      <c r="C131" s="2" t="s">
        <v>2255</v>
      </c>
      <c r="D131" s="2" t="s">
        <v>2256</v>
      </c>
    </row>
    <row r="132" customFormat="false" ht="11.25" hidden="false" customHeight="false" outlineLevel="0" collapsed="false">
      <c r="A132" s="2" t="n">
        <v>131</v>
      </c>
      <c r="B132" s="2" t="s">
        <v>2245</v>
      </c>
      <c r="C132" s="2" t="s">
        <v>2257</v>
      </c>
      <c r="D132" s="2" t="s">
        <v>2258</v>
      </c>
    </row>
    <row r="133" customFormat="false" ht="11.25" hidden="false" customHeight="false" outlineLevel="0" collapsed="false">
      <c r="A133" s="2" t="n">
        <v>132</v>
      </c>
      <c r="B133" s="2" t="s">
        <v>2245</v>
      </c>
      <c r="C133" s="2" t="s">
        <v>2259</v>
      </c>
      <c r="D133" s="2" t="s">
        <v>2260</v>
      </c>
    </row>
    <row r="134" customFormat="false" ht="11.25" hidden="false" customHeight="false" outlineLevel="0" collapsed="false">
      <c r="A134" s="2" t="n">
        <v>133</v>
      </c>
      <c r="B134" s="2" t="s">
        <v>2245</v>
      </c>
      <c r="C134" s="2" t="s">
        <v>2261</v>
      </c>
      <c r="D134" s="2" t="s">
        <v>2262</v>
      </c>
    </row>
    <row r="135" customFormat="false" ht="11.25" hidden="false" customHeight="false" outlineLevel="0" collapsed="false">
      <c r="A135" s="2" t="n">
        <v>134</v>
      </c>
      <c r="B135" s="2" t="s">
        <v>2245</v>
      </c>
      <c r="C135" s="2" t="s">
        <v>2263</v>
      </c>
      <c r="D135" s="2" t="s">
        <v>2264</v>
      </c>
    </row>
    <row r="136" customFormat="false" ht="11.25" hidden="false" customHeight="false" outlineLevel="0" collapsed="false">
      <c r="A136" s="2" t="n">
        <v>135</v>
      </c>
      <c r="B136" s="2" t="s">
        <v>2265</v>
      </c>
      <c r="C136" s="2" t="s">
        <v>2266</v>
      </c>
      <c r="D136" s="2" t="s">
        <v>2267</v>
      </c>
    </row>
    <row r="137" customFormat="false" ht="11.25" hidden="false" customHeight="false" outlineLevel="0" collapsed="false">
      <c r="A137" s="2" t="n">
        <v>136</v>
      </c>
      <c r="B137" s="2" t="s">
        <v>2265</v>
      </c>
      <c r="C137" s="2" t="s">
        <v>2268</v>
      </c>
      <c r="D137" s="2" t="s">
        <v>2269</v>
      </c>
    </row>
    <row r="138" customFormat="false" ht="11.25" hidden="false" customHeight="false" outlineLevel="0" collapsed="false">
      <c r="A138" s="2" t="n">
        <v>137</v>
      </c>
      <c r="B138" s="2" t="s">
        <v>2265</v>
      </c>
      <c r="C138" s="2" t="s">
        <v>2270</v>
      </c>
      <c r="D138" s="2" t="s">
        <v>2271</v>
      </c>
    </row>
    <row r="139" customFormat="false" ht="11.25" hidden="false" customHeight="false" outlineLevel="0" collapsed="false">
      <c r="A139" s="2" t="n">
        <v>138</v>
      </c>
      <c r="B139" s="2" t="s">
        <v>2265</v>
      </c>
      <c r="C139" s="2" t="s">
        <v>2272</v>
      </c>
      <c r="D139" s="2" t="s">
        <v>2273</v>
      </c>
    </row>
    <row r="140" customFormat="false" ht="11.25" hidden="false" customHeight="false" outlineLevel="0" collapsed="false">
      <c r="A140" s="2" t="n">
        <v>139</v>
      </c>
      <c r="B140" s="2" t="s">
        <v>2265</v>
      </c>
      <c r="C140" s="2" t="s">
        <v>2265</v>
      </c>
      <c r="D140" s="2" t="s">
        <v>2274</v>
      </c>
    </row>
    <row r="141" customFormat="false" ht="11.25" hidden="false" customHeight="false" outlineLevel="0" collapsed="false">
      <c r="A141" s="2" t="n">
        <v>140</v>
      </c>
      <c r="B141" s="2" t="s">
        <v>2265</v>
      </c>
      <c r="C141" s="2" t="s">
        <v>2275</v>
      </c>
      <c r="D141" s="2" t="s">
        <v>2276</v>
      </c>
    </row>
    <row r="142" customFormat="false" ht="11.25" hidden="false" customHeight="false" outlineLevel="0" collapsed="false">
      <c r="A142" s="2" t="n">
        <v>141</v>
      </c>
      <c r="B142" s="2" t="s">
        <v>2265</v>
      </c>
      <c r="C142" s="2" t="s">
        <v>2277</v>
      </c>
      <c r="D142" s="2" t="s">
        <v>2278</v>
      </c>
    </row>
    <row r="143" customFormat="false" ht="11.25" hidden="false" customHeight="false" outlineLevel="0" collapsed="false">
      <c r="A143" s="2" t="n">
        <v>142</v>
      </c>
      <c r="B143" s="2" t="s">
        <v>2265</v>
      </c>
      <c r="C143" s="2" t="s">
        <v>2279</v>
      </c>
      <c r="D143" s="2" t="s">
        <v>2280</v>
      </c>
    </row>
    <row r="144" customFormat="false" ht="11.25" hidden="false" customHeight="false" outlineLevel="0" collapsed="false">
      <c r="A144" s="2" t="n">
        <v>143</v>
      </c>
      <c r="B144" s="2" t="s">
        <v>2265</v>
      </c>
      <c r="C144" s="2" t="s">
        <v>2281</v>
      </c>
      <c r="D144" s="2" t="s">
        <v>2282</v>
      </c>
    </row>
    <row r="145" customFormat="false" ht="11.25" hidden="false" customHeight="false" outlineLevel="0" collapsed="false">
      <c r="A145" s="2" t="n">
        <v>144</v>
      </c>
      <c r="B145" s="2" t="s">
        <v>2265</v>
      </c>
      <c r="C145" s="2" t="s">
        <v>2283</v>
      </c>
      <c r="D145" s="2" t="s">
        <v>2284</v>
      </c>
    </row>
    <row r="146" customFormat="false" ht="11.25" hidden="false" customHeight="false" outlineLevel="0" collapsed="false">
      <c r="A146" s="2" t="n">
        <v>145</v>
      </c>
      <c r="B146" s="2" t="s">
        <v>2265</v>
      </c>
      <c r="C146" s="2" t="s">
        <v>2285</v>
      </c>
      <c r="D146" s="2" t="s">
        <v>2286</v>
      </c>
    </row>
    <row r="147" customFormat="false" ht="11.25" hidden="false" customHeight="false" outlineLevel="0" collapsed="false">
      <c r="A147" s="2" t="n">
        <v>146</v>
      </c>
      <c r="B147" s="2" t="s">
        <v>2287</v>
      </c>
      <c r="C147" s="2" t="s">
        <v>2288</v>
      </c>
      <c r="D147" s="2" t="s">
        <v>2289</v>
      </c>
    </row>
    <row r="148" customFormat="false" ht="11.25" hidden="false" customHeight="false" outlineLevel="0" collapsed="false">
      <c r="A148" s="2" t="n">
        <v>147</v>
      </c>
      <c r="B148" s="2" t="s">
        <v>2287</v>
      </c>
      <c r="C148" s="2" t="s">
        <v>2287</v>
      </c>
      <c r="D148" s="2" t="s">
        <v>2290</v>
      </c>
    </row>
    <row r="149" customFormat="false" ht="11.25" hidden="false" customHeight="false" outlineLevel="0" collapsed="false">
      <c r="A149" s="2" t="n">
        <v>148</v>
      </c>
      <c r="B149" s="2" t="s">
        <v>2287</v>
      </c>
      <c r="C149" s="2" t="s">
        <v>2291</v>
      </c>
      <c r="D149" s="2" t="s">
        <v>2292</v>
      </c>
    </row>
    <row r="150" customFormat="false" ht="11.25" hidden="false" customHeight="false" outlineLevel="0" collapsed="false">
      <c r="A150" s="2" t="n">
        <v>149</v>
      </c>
      <c r="B150" s="2" t="s">
        <v>2287</v>
      </c>
      <c r="C150" s="2" t="s">
        <v>2293</v>
      </c>
      <c r="D150" s="2" t="s">
        <v>2294</v>
      </c>
    </row>
    <row r="151" customFormat="false" ht="11.25" hidden="false" customHeight="false" outlineLevel="0" collapsed="false">
      <c r="A151" s="2" t="n">
        <v>150</v>
      </c>
      <c r="B151" s="2" t="s">
        <v>2287</v>
      </c>
      <c r="C151" s="2" t="s">
        <v>2295</v>
      </c>
      <c r="D151" s="2" t="s">
        <v>2296</v>
      </c>
    </row>
    <row r="152" customFormat="false" ht="11.25" hidden="false" customHeight="false" outlineLevel="0" collapsed="false">
      <c r="A152" s="2" t="n">
        <v>151</v>
      </c>
      <c r="B152" s="2" t="s">
        <v>2287</v>
      </c>
      <c r="C152" s="2" t="s">
        <v>2297</v>
      </c>
      <c r="D152" s="2" t="s">
        <v>2298</v>
      </c>
    </row>
    <row r="153" customFormat="false" ht="11.25" hidden="false" customHeight="false" outlineLevel="0" collapsed="false">
      <c r="A153" s="2" t="n">
        <v>152</v>
      </c>
      <c r="B153" s="2" t="s">
        <v>2287</v>
      </c>
      <c r="C153" s="2" t="s">
        <v>2299</v>
      </c>
      <c r="D153" s="2" t="s">
        <v>2300</v>
      </c>
    </row>
    <row r="154" customFormat="false" ht="11.25" hidden="false" customHeight="false" outlineLevel="0" collapsed="false">
      <c r="A154" s="2" t="n">
        <v>153</v>
      </c>
      <c r="B154" s="2" t="s">
        <v>2287</v>
      </c>
      <c r="C154" s="2" t="s">
        <v>2301</v>
      </c>
      <c r="D154" s="2" t="s">
        <v>2302</v>
      </c>
    </row>
    <row r="155" customFormat="false" ht="11.25" hidden="false" customHeight="false" outlineLevel="0" collapsed="false">
      <c r="A155" s="2" t="n">
        <v>154</v>
      </c>
      <c r="B155" s="2" t="s">
        <v>2287</v>
      </c>
      <c r="C155" s="2" t="s">
        <v>2303</v>
      </c>
      <c r="D155" s="2" t="s">
        <v>2304</v>
      </c>
    </row>
    <row r="156" customFormat="false" ht="11.25" hidden="false" customHeight="false" outlineLevel="0" collapsed="false">
      <c r="A156" s="2" t="n">
        <v>155</v>
      </c>
      <c r="B156" s="2" t="s">
        <v>2287</v>
      </c>
      <c r="C156" s="2" t="s">
        <v>2305</v>
      </c>
      <c r="D156" s="2" t="s">
        <v>2306</v>
      </c>
    </row>
    <row r="157" customFormat="false" ht="11.25" hidden="false" customHeight="false" outlineLevel="0" collapsed="false">
      <c r="A157" s="2" t="n">
        <v>156</v>
      </c>
      <c r="B157" s="2" t="s">
        <v>2287</v>
      </c>
      <c r="C157" s="2" t="s">
        <v>2307</v>
      </c>
      <c r="D157" s="2" t="s">
        <v>2308</v>
      </c>
    </row>
    <row r="158" customFormat="false" ht="11.25" hidden="false" customHeight="false" outlineLevel="0" collapsed="false">
      <c r="A158" s="2" t="n">
        <v>157</v>
      </c>
      <c r="B158" s="2" t="s">
        <v>2309</v>
      </c>
      <c r="C158" s="2" t="s">
        <v>2309</v>
      </c>
      <c r="D158" s="2" t="s">
        <v>2310</v>
      </c>
    </row>
    <row r="159" customFormat="false" ht="11.25" hidden="false" customHeight="false" outlineLevel="0" collapsed="false">
      <c r="A159" s="2" t="n">
        <v>158</v>
      </c>
      <c r="B159" s="2" t="s">
        <v>2309</v>
      </c>
      <c r="C159" s="2" t="s">
        <v>2311</v>
      </c>
      <c r="D159" s="2" t="s">
        <v>2312</v>
      </c>
    </row>
    <row r="160" customFormat="false" ht="11.25" hidden="false" customHeight="false" outlineLevel="0" collapsed="false">
      <c r="A160" s="2" t="n">
        <v>159</v>
      </c>
      <c r="B160" s="2" t="s">
        <v>2309</v>
      </c>
      <c r="C160" s="2" t="s">
        <v>2313</v>
      </c>
      <c r="D160" s="2" t="s">
        <v>2314</v>
      </c>
    </row>
    <row r="161" customFormat="false" ht="11.25" hidden="false" customHeight="false" outlineLevel="0" collapsed="false">
      <c r="A161" s="2" t="n">
        <v>160</v>
      </c>
      <c r="B161" s="2" t="s">
        <v>2309</v>
      </c>
      <c r="C161" s="2" t="s">
        <v>2315</v>
      </c>
      <c r="D161" s="2" t="s">
        <v>2316</v>
      </c>
    </row>
    <row r="162" customFormat="false" ht="11.25" hidden="false" customHeight="false" outlineLevel="0" collapsed="false">
      <c r="A162" s="2" t="n">
        <v>161</v>
      </c>
      <c r="B162" s="2" t="s">
        <v>2309</v>
      </c>
      <c r="C162" s="2" t="s">
        <v>2317</v>
      </c>
      <c r="D162" s="2" t="s">
        <v>2318</v>
      </c>
    </row>
    <row r="163" customFormat="false" ht="11.25" hidden="false" customHeight="false" outlineLevel="0" collapsed="false">
      <c r="A163" s="2" t="n">
        <v>162</v>
      </c>
      <c r="B163" s="2" t="s">
        <v>2309</v>
      </c>
      <c r="C163" s="2" t="s">
        <v>2295</v>
      </c>
      <c r="D163" s="2" t="s">
        <v>2319</v>
      </c>
    </row>
    <row r="164" customFormat="false" ht="11.25" hidden="false" customHeight="false" outlineLevel="0" collapsed="false">
      <c r="A164" s="2" t="n">
        <v>163</v>
      </c>
      <c r="B164" s="2" t="s">
        <v>2309</v>
      </c>
      <c r="C164" s="2" t="s">
        <v>2320</v>
      </c>
      <c r="D164" s="2" t="s">
        <v>2321</v>
      </c>
    </row>
    <row r="165" customFormat="false" ht="11.25" hidden="false" customHeight="false" outlineLevel="0" collapsed="false">
      <c r="A165" s="2" t="n">
        <v>164</v>
      </c>
      <c r="B165" s="2" t="s">
        <v>2322</v>
      </c>
      <c r="C165" s="2" t="s">
        <v>2323</v>
      </c>
      <c r="D165" s="2" t="s">
        <v>2324</v>
      </c>
    </row>
    <row r="166" customFormat="false" ht="11.25" hidden="false" customHeight="false" outlineLevel="0" collapsed="false">
      <c r="A166" s="2" t="n">
        <v>165</v>
      </c>
      <c r="B166" s="2" t="s">
        <v>2322</v>
      </c>
      <c r="C166" s="2" t="s">
        <v>2325</v>
      </c>
      <c r="D166" s="2" t="s">
        <v>2326</v>
      </c>
    </row>
    <row r="167" customFormat="false" ht="11.25" hidden="false" customHeight="false" outlineLevel="0" collapsed="false">
      <c r="A167" s="2" t="n">
        <v>166</v>
      </c>
      <c r="B167" s="2" t="s">
        <v>2322</v>
      </c>
      <c r="C167" s="2" t="s">
        <v>2327</v>
      </c>
      <c r="D167" s="2" t="s">
        <v>2328</v>
      </c>
    </row>
    <row r="168" customFormat="false" ht="11.25" hidden="false" customHeight="false" outlineLevel="0" collapsed="false">
      <c r="A168" s="2" t="n">
        <v>167</v>
      </c>
      <c r="B168" s="2" t="s">
        <v>2322</v>
      </c>
      <c r="C168" s="2" t="s">
        <v>2329</v>
      </c>
      <c r="D168" s="2" t="s">
        <v>2330</v>
      </c>
    </row>
    <row r="169" customFormat="false" ht="11.25" hidden="false" customHeight="false" outlineLevel="0" collapsed="false">
      <c r="A169" s="2" t="n">
        <v>168</v>
      </c>
      <c r="B169" s="2" t="s">
        <v>2322</v>
      </c>
      <c r="C169" s="2" t="s">
        <v>2322</v>
      </c>
      <c r="D169" s="2" t="s">
        <v>2331</v>
      </c>
    </row>
    <row r="170" customFormat="false" ht="11.25" hidden="false" customHeight="false" outlineLevel="0" collapsed="false">
      <c r="A170" s="2" t="n">
        <v>169</v>
      </c>
      <c r="B170" s="2" t="s">
        <v>2322</v>
      </c>
      <c r="C170" s="2" t="s">
        <v>2332</v>
      </c>
      <c r="D170" s="2" t="s">
        <v>2333</v>
      </c>
    </row>
    <row r="171" customFormat="false" ht="11.25" hidden="false" customHeight="false" outlineLevel="0" collapsed="false">
      <c r="A171" s="2" t="n">
        <v>170</v>
      </c>
      <c r="B171" s="2" t="s">
        <v>2322</v>
      </c>
      <c r="C171" s="2" t="s">
        <v>2334</v>
      </c>
      <c r="D171" s="2" t="s">
        <v>2335</v>
      </c>
    </row>
    <row r="172" customFormat="false" ht="11.25" hidden="false" customHeight="false" outlineLevel="0" collapsed="false">
      <c r="A172" s="2" t="n">
        <v>171</v>
      </c>
      <c r="B172" s="2" t="s">
        <v>2322</v>
      </c>
      <c r="C172" s="2" t="s">
        <v>2336</v>
      </c>
      <c r="D172" s="2" t="s">
        <v>2337</v>
      </c>
    </row>
    <row r="173" customFormat="false" ht="11.25" hidden="false" customHeight="false" outlineLevel="0" collapsed="false">
      <c r="A173" s="2" t="n">
        <v>172</v>
      </c>
      <c r="B173" s="2" t="s">
        <v>2322</v>
      </c>
      <c r="C173" s="2" t="s">
        <v>2338</v>
      </c>
      <c r="D173" s="2" t="s">
        <v>2339</v>
      </c>
    </row>
    <row r="174" customFormat="false" ht="11.25" hidden="false" customHeight="false" outlineLevel="0" collapsed="false">
      <c r="A174" s="2" t="n">
        <v>173</v>
      </c>
      <c r="B174" s="2" t="s">
        <v>2322</v>
      </c>
      <c r="C174" s="2" t="s">
        <v>2340</v>
      </c>
      <c r="D174" s="2" t="s">
        <v>2341</v>
      </c>
    </row>
    <row r="175" customFormat="false" ht="11.25" hidden="false" customHeight="false" outlineLevel="0" collapsed="false">
      <c r="A175" s="2" t="n">
        <v>174</v>
      </c>
      <c r="B175" s="2" t="s">
        <v>2322</v>
      </c>
      <c r="C175" s="2" t="s">
        <v>2342</v>
      </c>
      <c r="D175" s="2" t="s">
        <v>2343</v>
      </c>
    </row>
    <row r="176" customFormat="false" ht="11.25" hidden="false" customHeight="false" outlineLevel="0" collapsed="false">
      <c r="A176" s="2" t="n">
        <v>175</v>
      </c>
      <c r="B176" s="2" t="s">
        <v>2322</v>
      </c>
      <c r="C176" s="2" t="s">
        <v>2344</v>
      </c>
      <c r="D176" s="2" t="s">
        <v>2345</v>
      </c>
    </row>
    <row r="177" customFormat="false" ht="11.25" hidden="false" customHeight="false" outlineLevel="0" collapsed="false">
      <c r="A177" s="2" t="n">
        <v>176</v>
      </c>
      <c r="B177" s="2" t="s">
        <v>2346</v>
      </c>
      <c r="C177" s="2" t="s">
        <v>2347</v>
      </c>
      <c r="D177" s="2" t="s">
        <v>2348</v>
      </c>
    </row>
    <row r="178" customFormat="false" ht="11.25" hidden="false" customHeight="false" outlineLevel="0" collapsed="false">
      <c r="A178" s="2" t="n">
        <v>177</v>
      </c>
      <c r="B178" s="2" t="s">
        <v>2346</v>
      </c>
      <c r="C178" s="2" t="s">
        <v>2349</v>
      </c>
      <c r="D178" s="2" t="s">
        <v>2350</v>
      </c>
    </row>
    <row r="179" customFormat="false" ht="11.25" hidden="false" customHeight="false" outlineLevel="0" collapsed="false">
      <c r="A179" s="2" t="n">
        <v>178</v>
      </c>
      <c r="B179" s="2" t="s">
        <v>2346</v>
      </c>
      <c r="C179" s="2" t="s">
        <v>2351</v>
      </c>
      <c r="D179" s="2" t="s">
        <v>2352</v>
      </c>
    </row>
    <row r="180" customFormat="false" ht="11.25" hidden="false" customHeight="false" outlineLevel="0" collapsed="false">
      <c r="A180" s="2" t="n">
        <v>179</v>
      </c>
      <c r="B180" s="2" t="s">
        <v>2346</v>
      </c>
      <c r="C180" s="2" t="s">
        <v>2346</v>
      </c>
      <c r="D180" s="2" t="s">
        <v>2353</v>
      </c>
    </row>
    <row r="181" customFormat="false" ht="11.25" hidden="false" customHeight="false" outlineLevel="0" collapsed="false">
      <c r="A181" s="2" t="n">
        <v>180</v>
      </c>
      <c r="B181" s="2" t="s">
        <v>2346</v>
      </c>
      <c r="C181" s="2" t="s">
        <v>2354</v>
      </c>
      <c r="D181" s="2" t="s">
        <v>2355</v>
      </c>
    </row>
    <row r="182" customFormat="false" ht="11.25" hidden="false" customHeight="false" outlineLevel="0" collapsed="false">
      <c r="A182" s="2" t="n">
        <v>181</v>
      </c>
      <c r="B182" s="2" t="s">
        <v>2346</v>
      </c>
      <c r="C182" s="2" t="s">
        <v>2356</v>
      </c>
      <c r="D182" s="2" t="s">
        <v>2357</v>
      </c>
    </row>
    <row r="183" customFormat="false" ht="11.25" hidden="false" customHeight="false" outlineLevel="0" collapsed="false">
      <c r="A183" s="2" t="n">
        <v>182</v>
      </c>
      <c r="B183" s="2" t="s">
        <v>2346</v>
      </c>
      <c r="C183" s="2" t="s">
        <v>2358</v>
      </c>
      <c r="D183" s="2" t="s">
        <v>2359</v>
      </c>
    </row>
    <row r="184" customFormat="false" ht="11.25" hidden="false" customHeight="false" outlineLevel="0" collapsed="false">
      <c r="A184" s="2" t="n">
        <v>183</v>
      </c>
      <c r="B184" s="2" t="s">
        <v>2346</v>
      </c>
      <c r="C184" s="2" t="s">
        <v>2295</v>
      </c>
      <c r="D184" s="2" t="s">
        <v>2360</v>
      </c>
    </row>
    <row r="185" customFormat="false" ht="11.25" hidden="false" customHeight="false" outlineLevel="0" collapsed="false">
      <c r="A185" s="2" t="n">
        <v>184</v>
      </c>
      <c r="B185" s="2" t="s">
        <v>2346</v>
      </c>
      <c r="C185" s="2" t="s">
        <v>2361</v>
      </c>
      <c r="D185" s="2" t="s">
        <v>2362</v>
      </c>
    </row>
    <row r="186" customFormat="false" ht="11.25" hidden="false" customHeight="false" outlineLevel="0" collapsed="false">
      <c r="A186" s="2" t="n">
        <v>185</v>
      </c>
      <c r="B186" s="2" t="s">
        <v>2346</v>
      </c>
      <c r="C186" s="2" t="s">
        <v>2090</v>
      </c>
      <c r="D186" s="2" t="s">
        <v>2363</v>
      </c>
    </row>
    <row r="187" customFormat="false" ht="11.25" hidden="false" customHeight="false" outlineLevel="0" collapsed="false">
      <c r="A187" s="2" t="n">
        <v>186</v>
      </c>
      <c r="B187" s="2" t="s">
        <v>2346</v>
      </c>
      <c r="C187" s="2" t="s">
        <v>2364</v>
      </c>
      <c r="D187" s="2" t="s">
        <v>2365</v>
      </c>
    </row>
    <row r="188" customFormat="false" ht="11.25" hidden="false" customHeight="false" outlineLevel="0" collapsed="false">
      <c r="A188" s="2" t="n">
        <v>187</v>
      </c>
      <c r="B188" s="2" t="s">
        <v>2366</v>
      </c>
      <c r="C188" s="2" t="s">
        <v>2367</v>
      </c>
      <c r="D188" s="2" t="s">
        <v>2368</v>
      </c>
    </row>
    <row r="189" customFormat="false" ht="11.25" hidden="false" customHeight="false" outlineLevel="0" collapsed="false">
      <c r="A189" s="2" t="n">
        <v>188</v>
      </c>
      <c r="B189" s="2" t="s">
        <v>2366</v>
      </c>
      <c r="C189" s="2" t="s">
        <v>2369</v>
      </c>
      <c r="D189" s="2" t="s">
        <v>2370</v>
      </c>
    </row>
    <row r="190" customFormat="false" ht="11.25" hidden="false" customHeight="false" outlineLevel="0" collapsed="false">
      <c r="A190" s="2" t="n">
        <v>189</v>
      </c>
      <c r="B190" s="2" t="s">
        <v>2366</v>
      </c>
      <c r="C190" s="2" t="s">
        <v>2371</v>
      </c>
      <c r="D190" s="2" t="s">
        <v>2372</v>
      </c>
    </row>
    <row r="191" customFormat="false" ht="11.25" hidden="false" customHeight="false" outlineLevel="0" collapsed="false">
      <c r="A191" s="2" t="n">
        <v>190</v>
      </c>
      <c r="B191" s="2" t="s">
        <v>2366</v>
      </c>
      <c r="C191" s="2" t="s">
        <v>2373</v>
      </c>
      <c r="D191" s="2" t="s">
        <v>2374</v>
      </c>
    </row>
    <row r="192" customFormat="false" ht="11.25" hidden="false" customHeight="false" outlineLevel="0" collapsed="false">
      <c r="A192" s="2" t="n">
        <v>191</v>
      </c>
      <c r="B192" s="2" t="s">
        <v>2366</v>
      </c>
      <c r="C192" s="2" t="s">
        <v>2191</v>
      </c>
      <c r="D192" s="2" t="s">
        <v>2375</v>
      </c>
    </row>
    <row r="193" customFormat="false" ht="11.25" hidden="false" customHeight="false" outlineLevel="0" collapsed="false">
      <c r="A193" s="2" t="n">
        <v>192</v>
      </c>
      <c r="B193" s="2" t="s">
        <v>2366</v>
      </c>
      <c r="C193" s="2" t="s">
        <v>2366</v>
      </c>
      <c r="D193" s="2" t="s">
        <v>2376</v>
      </c>
    </row>
    <row r="194" customFormat="false" ht="11.25" hidden="false" customHeight="false" outlineLevel="0" collapsed="false">
      <c r="A194" s="2" t="n">
        <v>193</v>
      </c>
      <c r="B194" s="2" t="s">
        <v>2366</v>
      </c>
      <c r="C194" s="2" t="s">
        <v>2377</v>
      </c>
      <c r="D194" s="2" t="s">
        <v>2378</v>
      </c>
    </row>
    <row r="195" customFormat="false" ht="11.25" hidden="false" customHeight="false" outlineLevel="0" collapsed="false">
      <c r="A195" s="2" t="n">
        <v>194</v>
      </c>
      <c r="B195" s="2" t="s">
        <v>2366</v>
      </c>
      <c r="C195" s="2" t="s">
        <v>2379</v>
      </c>
      <c r="D195" s="2" t="s">
        <v>2380</v>
      </c>
    </row>
    <row r="196" customFormat="false" ht="11.25" hidden="false" customHeight="false" outlineLevel="0" collapsed="false">
      <c r="A196" s="2" t="n">
        <v>195</v>
      </c>
      <c r="B196" s="2" t="s">
        <v>2366</v>
      </c>
      <c r="C196" s="2" t="s">
        <v>2086</v>
      </c>
      <c r="D196" s="2" t="s">
        <v>2381</v>
      </c>
    </row>
    <row r="197" customFormat="false" ht="11.25" hidden="false" customHeight="false" outlineLevel="0" collapsed="false">
      <c r="A197" s="2" t="n">
        <v>196</v>
      </c>
      <c r="B197" s="2" t="s">
        <v>2366</v>
      </c>
      <c r="C197" s="2" t="s">
        <v>2382</v>
      </c>
      <c r="D197" s="2" t="s">
        <v>2383</v>
      </c>
    </row>
    <row r="198" customFormat="false" ht="11.25" hidden="false" customHeight="false" outlineLevel="0" collapsed="false">
      <c r="A198" s="2" t="n">
        <v>197</v>
      </c>
      <c r="B198" s="2" t="s">
        <v>2366</v>
      </c>
      <c r="C198" s="2" t="s">
        <v>2283</v>
      </c>
      <c r="D198" s="2" t="s">
        <v>2384</v>
      </c>
    </row>
    <row r="199" customFormat="false" ht="11.25" hidden="false" customHeight="false" outlineLevel="0" collapsed="false">
      <c r="A199" s="2" t="n">
        <v>198</v>
      </c>
      <c r="B199" s="2" t="s">
        <v>2366</v>
      </c>
      <c r="C199" s="2" t="s">
        <v>2385</v>
      </c>
      <c r="D199" s="2" t="s">
        <v>2386</v>
      </c>
    </row>
    <row r="200" customFormat="false" ht="11.25" hidden="false" customHeight="false" outlineLevel="0" collapsed="false">
      <c r="A200" s="2" t="n">
        <v>199</v>
      </c>
      <c r="B200" s="2" t="s">
        <v>2366</v>
      </c>
      <c r="C200" s="2" t="s">
        <v>2387</v>
      </c>
      <c r="D200" s="2" t="s">
        <v>2388</v>
      </c>
    </row>
    <row r="201" customFormat="false" ht="11.25" hidden="false" customHeight="false" outlineLevel="0" collapsed="false">
      <c r="A201" s="2" t="n">
        <v>200</v>
      </c>
      <c r="B201" s="2" t="s">
        <v>2389</v>
      </c>
      <c r="C201" s="2" t="s">
        <v>2390</v>
      </c>
      <c r="D201" s="2" t="s">
        <v>2391</v>
      </c>
    </row>
    <row r="202" customFormat="false" ht="11.25" hidden="false" customHeight="false" outlineLevel="0" collapsed="false">
      <c r="A202" s="2" t="n">
        <v>201</v>
      </c>
      <c r="B202" s="2" t="s">
        <v>2389</v>
      </c>
      <c r="C202" s="2" t="s">
        <v>2392</v>
      </c>
      <c r="D202" s="2" t="s">
        <v>2393</v>
      </c>
    </row>
    <row r="203" customFormat="false" ht="11.25" hidden="false" customHeight="false" outlineLevel="0" collapsed="false">
      <c r="A203" s="2" t="n">
        <v>202</v>
      </c>
      <c r="B203" s="2" t="s">
        <v>2389</v>
      </c>
      <c r="C203" s="2" t="s">
        <v>2394</v>
      </c>
      <c r="D203" s="2" t="s">
        <v>2395</v>
      </c>
    </row>
    <row r="204" customFormat="false" ht="11.25" hidden="false" customHeight="false" outlineLevel="0" collapsed="false">
      <c r="A204" s="2" t="n">
        <v>203</v>
      </c>
      <c r="B204" s="2" t="s">
        <v>2389</v>
      </c>
      <c r="C204" s="2" t="s">
        <v>2396</v>
      </c>
      <c r="D204" s="2" t="s">
        <v>2397</v>
      </c>
    </row>
    <row r="205" customFormat="false" ht="11.25" hidden="false" customHeight="false" outlineLevel="0" collapsed="false">
      <c r="A205" s="2" t="n">
        <v>204</v>
      </c>
      <c r="B205" s="2" t="s">
        <v>2389</v>
      </c>
      <c r="C205" s="2" t="s">
        <v>2398</v>
      </c>
      <c r="D205" s="2" t="s">
        <v>2399</v>
      </c>
    </row>
    <row r="206" customFormat="false" ht="11.25" hidden="false" customHeight="false" outlineLevel="0" collapsed="false">
      <c r="A206" s="2" t="n">
        <v>205</v>
      </c>
      <c r="B206" s="2" t="s">
        <v>2389</v>
      </c>
      <c r="C206" s="2" t="s">
        <v>2389</v>
      </c>
      <c r="D206" s="2" t="s">
        <v>2400</v>
      </c>
    </row>
    <row r="207" customFormat="false" ht="11.25" hidden="false" customHeight="false" outlineLevel="0" collapsed="false">
      <c r="A207" s="2" t="n">
        <v>206</v>
      </c>
      <c r="B207" s="2" t="s">
        <v>2389</v>
      </c>
      <c r="C207" s="2" t="s">
        <v>2401</v>
      </c>
      <c r="D207" s="2" t="s">
        <v>2402</v>
      </c>
    </row>
    <row r="208" customFormat="false" ht="11.25" hidden="false" customHeight="false" outlineLevel="0" collapsed="false">
      <c r="A208" s="2" t="n">
        <v>207</v>
      </c>
      <c r="B208" s="2" t="s">
        <v>2389</v>
      </c>
      <c r="C208" s="2" t="s">
        <v>2403</v>
      </c>
      <c r="D208" s="2" t="s">
        <v>2404</v>
      </c>
    </row>
    <row r="209" customFormat="false" ht="11.25" hidden="false" customHeight="false" outlineLevel="0" collapsed="false">
      <c r="A209" s="2" t="n">
        <v>208</v>
      </c>
      <c r="B209" s="2" t="s">
        <v>2389</v>
      </c>
      <c r="C209" s="2" t="s">
        <v>2405</v>
      </c>
      <c r="D209" s="2" t="s">
        <v>2406</v>
      </c>
    </row>
    <row r="210" customFormat="false" ht="11.25" hidden="false" customHeight="false" outlineLevel="0" collapsed="false">
      <c r="A210" s="2" t="n">
        <v>209</v>
      </c>
      <c r="B210" s="2" t="s">
        <v>2389</v>
      </c>
      <c r="C210" s="2" t="s">
        <v>2407</v>
      </c>
      <c r="D210" s="2" t="s">
        <v>2408</v>
      </c>
    </row>
    <row r="211" customFormat="false" ht="11.25" hidden="false" customHeight="false" outlineLevel="0" collapsed="false">
      <c r="A211" s="2" t="n">
        <v>210</v>
      </c>
      <c r="B211" s="2" t="s">
        <v>2389</v>
      </c>
      <c r="C211" s="2" t="s">
        <v>2409</v>
      </c>
      <c r="D211" s="2" t="s">
        <v>2410</v>
      </c>
    </row>
    <row r="212" customFormat="false" ht="11.25" hidden="false" customHeight="false" outlineLevel="0" collapsed="false">
      <c r="A212" s="2" t="n">
        <v>211</v>
      </c>
      <c r="B212" s="2" t="s">
        <v>2389</v>
      </c>
      <c r="C212" s="2" t="s">
        <v>2411</v>
      </c>
      <c r="D212" s="2" t="s">
        <v>2412</v>
      </c>
    </row>
    <row r="213" customFormat="false" ht="11.25" hidden="false" customHeight="false" outlineLevel="0" collapsed="false">
      <c r="A213" s="2" t="n">
        <v>212</v>
      </c>
      <c r="B213" s="2" t="s">
        <v>2389</v>
      </c>
      <c r="C213" s="2" t="s">
        <v>2413</v>
      </c>
      <c r="D213" s="2" t="s">
        <v>2414</v>
      </c>
    </row>
    <row r="214" customFormat="false" ht="11.25" hidden="false" customHeight="false" outlineLevel="0" collapsed="false">
      <c r="A214" s="2" t="n">
        <v>213</v>
      </c>
      <c r="B214" s="2" t="s">
        <v>2389</v>
      </c>
      <c r="C214" s="2" t="s">
        <v>2415</v>
      </c>
      <c r="D214" s="2" t="s">
        <v>2416</v>
      </c>
    </row>
    <row r="215" customFormat="false" ht="11.25" hidden="false" customHeight="false" outlineLevel="0" collapsed="false">
      <c r="A215" s="2" t="n">
        <v>214</v>
      </c>
      <c r="B215" s="2" t="s">
        <v>2417</v>
      </c>
      <c r="C215" s="2" t="s">
        <v>2418</v>
      </c>
      <c r="D215" s="2" t="s">
        <v>2419</v>
      </c>
    </row>
    <row r="216" customFormat="false" ht="11.25" hidden="false" customHeight="false" outlineLevel="0" collapsed="false">
      <c r="A216" s="2" t="n">
        <v>215</v>
      </c>
      <c r="B216" s="2" t="s">
        <v>2417</v>
      </c>
      <c r="C216" s="2" t="s">
        <v>2420</v>
      </c>
      <c r="D216" s="2" t="s">
        <v>2421</v>
      </c>
    </row>
    <row r="217" customFormat="false" ht="11.25" hidden="false" customHeight="false" outlineLevel="0" collapsed="false">
      <c r="A217" s="2" t="n">
        <v>216</v>
      </c>
      <c r="B217" s="2" t="s">
        <v>2417</v>
      </c>
      <c r="C217" s="2" t="s">
        <v>2422</v>
      </c>
      <c r="D217" s="2" t="s">
        <v>2423</v>
      </c>
    </row>
    <row r="218" customFormat="false" ht="11.25" hidden="false" customHeight="false" outlineLevel="0" collapsed="false">
      <c r="A218" s="2" t="n">
        <v>217</v>
      </c>
      <c r="B218" s="2" t="s">
        <v>2417</v>
      </c>
      <c r="C218" s="2" t="s">
        <v>2424</v>
      </c>
      <c r="D218" s="2" t="s">
        <v>2425</v>
      </c>
    </row>
    <row r="219" customFormat="false" ht="11.25" hidden="false" customHeight="false" outlineLevel="0" collapsed="false">
      <c r="A219" s="2" t="n">
        <v>218</v>
      </c>
      <c r="B219" s="2" t="s">
        <v>2417</v>
      </c>
      <c r="C219" s="2" t="s">
        <v>2311</v>
      </c>
      <c r="D219" s="2" t="s">
        <v>2426</v>
      </c>
    </row>
    <row r="220" customFormat="false" ht="11.25" hidden="false" customHeight="false" outlineLevel="0" collapsed="false">
      <c r="A220" s="2" t="n">
        <v>219</v>
      </c>
      <c r="B220" s="2" t="s">
        <v>2417</v>
      </c>
      <c r="C220" s="2" t="s">
        <v>2427</v>
      </c>
      <c r="D220" s="2" t="s">
        <v>2428</v>
      </c>
    </row>
    <row r="221" customFormat="false" ht="11.25" hidden="false" customHeight="false" outlineLevel="0" collapsed="false">
      <c r="A221" s="2" t="n">
        <v>220</v>
      </c>
      <c r="B221" s="2" t="s">
        <v>2417</v>
      </c>
      <c r="C221" s="2" t="s">
        <v>2417</v>
      </c>
      <c r="D221" s="2" t="s">
        <v>2429</v>
      </c>
    </row>
    <row r="222" customFormat="false" ht="11.25" hidden="false" customHeight="false" outlineLevel="0" collapsed="false">
      <c r="A222" s="2" t="n">
        <v>221</v>
      </c>
      <c r="B222" s="2" t="s">
        <v>2417</v>
      </c>
      <c r="C222" s="2" t="s">
        <v>2430</v>
      </c>
      <c r="D222" s="2" t="s">
        <v>2431</v>
      </c>
    </row>
    <row r="223" customFormat="false" ht="11.25" hidden="false" customHeight="false" outlineLevel="0" collapsed="false">
      <c r="A223" s="2" t="n">
        <v>222</v>
      </c>
      <c r="B223" s="2" t="s">
        <v>2417</v>
      </c>
      <c r="C223" s="2" t="s">
        <v>2432</v>
      </c>
      <c r="D223" s="2" t="s">
        <v>2433</v>
      </c>
    </row>
    <row r="224" customFormat="false" ht="11.25" hidden="false" customHeight="false" outlineLevel="0" collapsed="false">
      <c r="A224" s="2" t="n">
        <v>223</v>
      </c>
      <c r="B224" s="2" t="s">
        <v>2417</v>
      </c>
      <c r="C224" s="2" t="s">
        <v>2434</v>
      </c>
      <c r="D224" s="2" t="s">
        <v>2435</v>
      </c>
    </row>
    <row r="225" customFormat="false" ht="11.25" hidden="false" customHeight="false" outlineLevel="0" collapsed="false">
      <c r="A225" s="2" t="n">
        <v>224</v>
      </c>
      <c r="B225" s="2" t="s">
        <v>2417</v>
      </c>
      <c r="C225" s="2" t="s">
        <v>2436</v>
      </c>
      <c r="D225" s="2" t="s">
        <v>2437</v>
      </c>
    </row>
    <row r="226" customFormat="false" ht="11.25" hidden="false" customHeight="false" outlineLevel="0" collapsed="false">
      <c r="A226" s="2" t="n">
        <v>225</v>
      </c>
      <c r="B226" s="2" t="s">
        <v>2417</v>
      </c>
      <c r="C226" s="2" t="s">
        <v>2086</v>
      </c>
      <c r="D226" s="2" t="s">
        <v>2438</v>
      </c>
    </row>
    <row r="227" customFormat="false" ht="11.25" hidden="false" customHeight="false" outlineLevel="0" collapsed="false">
      <c r="A227" s="2" t="n">
        <v>226</v>
      </c>
      <c r="B227" s="2" t="s">
        <v>2417</v>
      </c>
      <c r="C227" s="2" t="s">
        <v>2439</v>
      </c>
      <c r="D227" s="2" t="s">
        <v>2440</v>
      </c>
    </row>
    <row r="228" customFormat="false" ht="11.25" hidden="false" customHeight="false" outlineLevel="0" collapsed="false">
      <c r="A228" s="2" t="n">
        <v>227</v>
      </c>
      <c r="B228" s="2" t="s">
        <v>2441</v>
      </c>
      <c r="C228" s="2" t="s">
        <v>2442</v>
      </c>
      <c r="D228" s="2" t="s">
        <v>2443</v>
      </c>
    </row>
    <row r="229" customFormat="false" ht="11.25" hidden="false" customHeight="false" outlineLevel="0" collapsed="false">
      <c r="A229" s="2" t="n">
        <v>228</v>
      </c>
      <c r="B229" s="2" t="s">
        <v>2441</v>
      </c>
      <c r="C229" s="2" t="s">
        <v>2444</v>
      </c>
      <c r="D229" s="2" t="s">
        <v>2445</v>
      </c>
    </row>
    <row r="230" customFormat="false" ht="11.25" hidden="false" customHeight="false" outlineLevel="0" collapsed="false">
      <c r="A230" s="2" t="n">
        <v>229</v>
      </c>
      <c r="B230" s="2" t="s">
        <v>2441</v>
      </c>
      <c r="C230" s="2" t="s">
        <v>2446</v>
      </c>
      <c r="D230" s="2" t="s">
        <v>2447</v>
      </c>
    </row>
    <row r="231" customFormat="false" ht="11.25" hidden="false" customHeight="false" outlineLevel="0" collapsed="false">
      <c r="A231" s="2" t="n">
        <v>230</v>
      </c>
      <c r="B231" s="2" t="s">
        <v>2441</v>
      </c>
      <c r="C231" s="2" t="s">
        <v>2448</v>
      </c>
      <c r="D231" s="2" t="s">
        <v>2449</v>
      </c>
    </row>
    <row r="232" customFormat="false" ht="11.25" hidden="false" customHeight="false" outlineLevel="0" collapsed="false">
      <c r="A232" s="2" t="n">
        <v>231</v>
      </c>
      <c r="B232" s="2" t="s">
        <v>2441</v>
      </c>
      <c r="C232" s="2" t="s">
        <v>2450</v>
      </c>
      <c r="D232" s="2" t="s">
        <v>2451</v>
      </c>
    </row>
    <row r="233" customFormat="false" ht="11.25" hidden="false" customHeight="false" outlineLevel="0" collapsed="false">
      <c r="A233" s="2" t="n">
        <v>232</v>
      </c>
      <c r="B233" s="2" t="s">
        <v>2441</v>
      </c>
      <c r="C233" s="2" t="s">
        <v>2452</v>
      </c>
      <c r="D233" s="2" t="s">
        <v>2453</v>
      </c>
    </row>
    <row r="234" customFormat="false" ht="11.25" hidden="false" customHeight="false" outlineLevel="0" collapsed="false">
      <c r="A234" s="2" t="n">
        <v>233</v>
      </c>
      <c r="B234" s="2" t="s">
        <v>2441</v>
      </c>
      <c r="C234" s="2" t="s">
        <v>2454</v>
      </c>
      <c r="D234" s="2" t="s">
        <v>2455</v>
      </c>
    </row>
    <row r="235" customFormat="false" ht="11.25" hidden="false" customHeight="false" outlineLevel="0" collapsed="false">
      <c r="A235" s="2" t="n">
        <v>234</v>
      </c>
      <c r="B235" s="2" t="s">
        <v>2441</v>
      </c>
      <c r="C235" s="2" t="s">
        <v>2456</v>
      </c>
      <c r="D235" s="2" t="s">
        <v>2457</v>
      </c>
    </row>
    <row r="236" customFormat="false" ht="11.25" hidden="false" customHeight="false" outlineLevel="0" collapsed="false">
      <c r="A236" s="2" t="n">
        <v>235</v>
      </c>
      <c r="B236" s="2" t="s">
        <v>2441</v>
      </c>
      <c r="C236" s="2" t="s">
        <v>2441</v>
      </c>
      <c r="D236" s="2" t="s">
        <v>2458</v>
      </c>
    </row>
    <row r="237" customFormat="false" ht="11.25" hidden="false" customHeight="false" outlineLevel="0" collapsed="false">
      <c r="A237" s="2" t="n">
        <v>236</v>
      </c>
      <c r="B237" s="2" t="s">
        <v>2441</v>
      </c>
      <c r="C237" s="2" t="s">
        <v>2459</v>
      </c>
      <c r="D237" s="2" t="s">
        <v>2460</v>
      </c>
    </row>
    <row r="238" customFormat="false" ht="11.25" hidden="false" customHeight="false" outlineLevel="0" collapsed="false">
      <c r="A238" s="2" t="n">
        <v>237</v>
      </c>
      <c r="B238" s="2" t="s">
        <v>2441</v>
      </c>
      <c r="C238" s="2" t="s">
        <v>2461</v>
      </c>
      <c r="D238" s="2" t="s">
        <v>2462</v>
      </c>
    </row>
    <row r="239" customFormat="false" ht="11.25" hidden="false" customHeight="false" outlineLevel="0" collapsed="false">
      <c r="A239" s="2" t="n">
        <v>238</v>
      </c>
      <c r="B239" s="2" t="s">
        <v>2441</v>
      </c>
      <c r="C239" s="2" t="s">
        <v>2463</v>
      </c>
      <c r="D239" s="2" t="s">
        <v>2464</v>
      </c>
    </row>
    <row r="240" customFormat="false" ht="11.25" hidden="false" customHeight="false" outlineLevel="0" collapsed="false">
      <c r="A240" s="2" t="n">
        <v>239</v>
      </c>
      <c r="B240" s="2" t="s">
        <v>2441</v>
      </c>
      <c r="C240" s="2" t="s">
        <v>2465</v>
      </c>
      <c r="D240" s="2" t="s">
        <v>2466</v>
      </c>
    </row>
    <row r="241" customFormat="false" ht="11.25" hidden="false" customHeight="false" outlineLevel="0" collapsed="false">
      <c r="A241" s="2" t="n">
        <v>240</v>
      </c>
      <c r="B241" s="2" t="s">
        <v>2441</v>
      </c>
      <c r="C241" s="2" t="s">
        <v>2467</v>
      </c>
      <c r="D241" s="2" t="s">
        <v>2468</v>
      </c>
    </row>
    <row r="242" customFormat="false" ht="11.25" hidden="false" customHeight="false" outlineLevel="0" collapsed="false">
      <c r="A242" s="2" t="n">
        <v>241</v>
      </c>
      <c r="B242" s="2" t="s">
        <v>2441</v>
      </c>
      <c r="C242" s="2" t="s">
        <v>2469</v>
      </c>
      <c r="D242" s="2" t="s">
        <v>2470</v>
      </c>
    </row>
    <row r="243" customFormat="false" ht="11.25" hidden="false" customHeight="false" outlineLevel="0" collapsed="false">
      <c r="A243" s="2" t="n">
        <v>242</v>
      </c>
      <c r="B243" s="2" t="s">
        <v>2471</v>
      </c>
      <c r="C243" s="2" t="s">
        <v>2472</v>
      </c>
      <c r="D243" s="2" t="s">
        <v>2473</v>
      </c>
    </row>
    <row r="244" customFormat="false" ht="11.25" hidden="false" customHeight="false" outlineLevel="0" collapsed="false">
      <c r="A244" s="2" t="n">
        <v>243</v>
      </c>
      <c r="B244" s="2" t="s">
        <v>2471</v>
      </c>
      <c r="C244" s="2" t="s">
        <v>2474</v>
      </c>
      <c r="D244" s="2" t="s">
        <v>2475</v>
      </c>
    </row>
    <row r="245" customFormat="false" ht="11.25" hidden="false" customHeight="false" outlineLevel="0" collapsed="false">
      <c r="A245" s="2" t="n">
        <v>244</v>
      </c>
      <c r="B245" s="2" t="s">
        <v>2471</v>
      </c>
      <c r="C245" s="2" t="s">
        <v>2476</v>
      </c>
      <c r="D245" s="2" t="s">
        <v>2477</v>
      </c>
    </row>
    <row r="246" customFormat="false" ht="11.25" hidden="false" customHeight="false" outlineLevel="0" collapsed="false">
      <c r="A246" s="2" t="n">
        <v>245</v>
      </c>
      <c r="B246" s="2" t="s">
        <v>2471</v>
      </c>
      <c r="C246" s="2" t="s">
        <v>2478</v>
      </c>
      <c r="D246" s="2" t="s">
        <v>2479</v>
      </c>
    </row>
    <row r="247" customFormat="false" ht="11.25" hidden="false" customHeight="false" outlineLevel="0" collapsed="false">
      <c r="A247" s="2" t="n">
        <v>246</v>
      </c>
      <c r="B247" s="2" t="s">
        <v>2471</v>
      </c>
      <c r="C247" s="2" t="s">
        <v>2471</v>
      </c>
      <c r="D247" s="2" t="s">
        <v>2480</v>
      </c>
    </row>
    <row r="248" customFormat="false" ht="11.25" hidden="false" customHeight="false" outlineLevel="0" collapsed="false">
      <c r="A248" s="2" t="n">
        <v>247</v>
      </c>
      <c r="B248" s="2" t="s">
        <v>2471</v>
      </c>
      <c r="C248" s="2" t="s">
        <v>2481</v>
      </c>
      <c r="D248" s="2" t="s">
        <v>2482</v>
      </c>
    </row>
    <row r="249" customFormat="false" ht="11.25" hidden="false" customHeight="false" outlineLevel="0" collapsed="false">
      <c r="A249" s="2" t="n">
        <v>248</v>
      </c>
      <c r="B249" s="2" t="s">
        <v>2471</v>
      </c>
      <c r="C249" s="2" t="s">
        <v>2109</v>
      </c>
      <c r="D249" s="2" t="s">
        <v>2483</v>
      </c>
    </row>
    <row r="250" customFormat="false" ht="11.25" hidden="false" customHeight="false" outlineLevel="0" collapsed="false">
      <c r="A250" s="2" t="n">
        <v>249</v>
      </c>
      <c r="B250" s="2" t="s">
        <v>2471</v>
      </c>
      <c r="C250" s="2" t="s">
        <v>2484</v>
      </c>
      <c r="D250" s="2" t="s">
        <v>2485</v>
      </c>
    </row>
    <row r="251" customFormat="false" ht="11.25" hidden="false" customHeight="false" outlineLevel="0" collapsed="false">
      <c r="A251" s="2" t="n">
        <v>250</v>
      </c>
      <c r="B251" s="2" t="s">
        <v>2471</v>
      </c>
      <c r="C251" s="2" t="s">
        <v>2486</v>
      </c>
      <c r="D251" s="2" t="s">
        <v>2487</v>
      </c>
    </row>
    <row r="252" customFormat="false" ht="11.25" hidden="false" customHeight="false" outlineLevel="0" collapsed="false">
      <c r="A252" s="2" t="n">
        <v>251</v>
      </c>
      <c r="B252" s="2" t="s">
        <v>2471</v>
      </c>
      <c r="C252" s="2" t="s">
        <v>2488</v>
      </c>
      <c r="D252" s="2" t="s">
        <v>2489</v>
      </c>
    </row>
    <row r="253" customFormat="false" ht="11.25" hidden="false" customHeight="false" outlineLevel="0" collapsed="false">
      <c r="A253" s="2" t="n">
        <v>252</v>
      </c>
      <c r="B253" s="2" t="s">
        <v>2490</v>
      </c>
      <c r="C253" s="2" t="s">
        <v>2491</v>
      </c>
      <c r="D253" s="2" t="s">
        <v>2492</v>
      </c>
    </row>
    <row r="254" customFormat="false" ht="11.25" hidden="false" customHeight="false" outlineLevel="0" collapsed="false">
      <c r="A254" s="2" t="n">
        <v>253</v>
      </c>
      <c r="B254" s="2" t="s">
        <v>2490</v>
      </c>
      <c r="C254" s="2" t="s">
        <v>2369</v>
      </c>
      <c r="D254" s="2" t="s">
        <v>2493</v>
      </c>
    </row>
    <row r="255" customFormat="false" ht="11.25" hidden="false" customHeight="false" outlineLevel="0" collapsed="false">
      <c r="A255" s="2" t="n">
        <v>254</v>
      </c>
      <c r="B255" s="2" t="s">
        <v>2490</v>
      </c>
      <c r="C255" s="2" t="s">
        <v>2494</v>
      </c>
      <c r="D255" s="2" t="s">
        <v>2495</v>
      </c>
    </row>
    <row r="256" customFormat="false" ht="11.25" hidden="false" customHeight="false" outlineLevel="0" collapsed="false">
      <c r="A256" s="2" t="n">
        <v>255</v>
      </c>
      <c r="B256" s="2" t="s">
        <v>2490</v>
      </c>
      <c r="C256" s="2" t="s">
        <v>2046</v>
      </c>
      <c r="D256" s="2" t="s">
        <v>2496</v>
      </c>
    </row>
    <row r="257" customFormat="false" ht="11.25" hidden="false" customHeight="false" outlineLevel="0" collapsed="false">
      <c r="A257" s="2" t="n">
        <v>256</v>
      </c>
      <c r="B257" s="2" t="s">
        <v>2490</v>
      </c>
      <c r="C257" s="2" t="s">
        <v>2497</v>
      </c>
      <c r="D257" s="2" t="s">
        <v>2498</v>
      </c>
    </row>
    <row r="258" customFormat="false" ht="11.25" hidden="false" customHeight="false" outlineLevel="0" collapsed="false">
      <c r="A258" s="2" t="n">
        <v>257</v>
      </c>
      <c r="B258" s="2" t="s">
        <v>2490</v>
      </c>
      <c r="C258" s="2" t="s">
        <v>2499</v>
      </c>
      <c r="D258" s="2" t="s">
        <v>2500</v>
      </c>
    </row>
    <row r="259" customFormat="false" ht="11.25" hidden="false" customHeight="false" outlineLevel="0" collapsed="false">
      <c r="A259" s="2" t="n">
        <v>258</v>
      </c>
      <c r="B259" s="2" t="s">
        <v>2490</v>
      </c>
      <c r="C259" s="2" t="s">
        <v>2490</v>
      </c>
      <c r="D259" s="2" t="s">
        <v>2501</v>
      </c>
    </row>
    <row r="260" customFormat="false" ht="11.25" hidden="false" customHeight="false" outlineLevel="0" collapsed="false">
      <c r="A260" s="2" t="n">
        <v>259</v>
      </c>
      <c r="B260" s="2" t="s">
        <v>2490</v>
      </c>
      <c r="C260" s="2" t="s">
        <v>2502</v>
      </c>
      <c r="D260" s="2" t="s">
        <v>2503</v>
      </c>
    </row>
    <row r="261" customFormat="false" ht="11.25" hidden="false" customHeight="false" outlineLevel="0" collapsed="false">
      <c r="A261" s="2" t="n">
        <v>260</v>
      </c>
      <c r="B261" s="2" t="s">
        <v>2490</v>
      </c>
      <c r="C261" s="2" t="s">
        <v>2504</v>
      </c>
      <c r="D261" s="2" t="s">
        <v>2505</v>
      </c>
    </row>
    <row r="262" customFormat="false" ht="11.25" hidden="false" customHeight="false" outlineLevel="0" collapsed="false">
      <c r="A262" s="2" t="n">
        <v>261</v>
      </c>
      <c r="B262" s="2" t="s">
        <v>2506</v>
      </c>
      <c r="C262" s="2" t="s">
        <v>2507</v>
      </c>
      <c r="D262" s="2" t="s">
        <v>2508</v>
      </c>
    </row>
    <row r="263" customFormat="false" ht="11.25" hidden="false" customHeight="false" outlineLevel="0" collapsed="false">
      <c r="A263" s="2" t="n">
        <v>262</v>
      </c>
      <c r="B263" s="2" t="s">
        <v>2506</v>
      </c>
      <c r="C263" s="2" t="s">
        <v>2509</v>
      </c>
      <c r="D263" s="2" t="s">
        <v>2510</v>
      </c>
    </row>
    <row r="264" customFormat="false" ht="11.25" hidden="false" customHeight="false" outlineLevel="0" collapsed="false">
      <c r="A264" s="2" t="n">
        <v>263</v>
      </c>
      <c r="B264" s="2" t="s">
        <v>2506</v>
      </c>
      <c r="C264" s="2" t="s">
        <v>2249</v>
      </c>
      <c r="D264" s="2" t="s">
        <v>2511</v>
      </c>
    </row>
    <row r="265" customFormat="false" ht="11.25" hidden="false" customHeight="false" outlineLevel="0" collapsed="false">
      <c r="A265" s="2" t="n">
        <v>264</v>
      </c>
      <c r="B265" s="2" t="s">
        <v>2506</v>
      </c>
      <c r="C265" s="2" t="s">
        <v>2512</v>
      </c>
      <c r="D265" s="2" t="s">
        <v>2513</v>
      </c>
    </row>
    <row r="266" customFormat="false" ht="11.25" hidden="false" customHeight="false" outlineLevel="0" collapsed="false">
      <c r="A266" s="2" t="n">
        <v>265</v>
      </c>
      <c r="B266" s="2" t="s">
        <v>2506</v>
      </c>
      <c r="C266" s="2" t="s">
        <v>2514</v>
      </c>
      <c r="D266" s="2" t="s">
        <v>2515</v>
      </c>
    </row>
    <row r="267" customFormat="false" ht="11.25" hidden="false" customHeight="false" outlineLevel="0" collapsed="false">
      <c r="A267" s="2" t="n">
        <v>266</v>
      </c>
      <c r="B267" s="2" t="s">
        <v>2506</v>
      </c>
      <c r="C267" s="2" t="s">
        <v>2516</v>
      </c>
      <c r="D267" s="2" t="s">
        <v>2517</v>
      </c>
    </row>
    <row r="268" customFormat="false" ht="11.25" hidden="false" customHeight="false" outlineLevel="0" collapsed="false">
      <c r="A268" s="2" t="n">
        <v>267</v>
      </c>
      <c r="B268" s="2" t="s">
        <v>2506</v>
      </c>
      <c r="C268" s="2" t="s">
        <v>2506</v>
      </c>
      <c r="D268" s="2" t="s">
        <v>2518</v>
      </c>
    </row>
    <row r="269" customFormat="false" ht="11.25" hidden="false" customHeight="false" outlineLevel="0" collapsed="false">
      <c r="A269" s="2" t="n">
        <v>268</v>
      </c>
      <c r="B269" s="2" t="s">
        <v>2506</v>
      </c>
      <c r="C269" s="2" t="s">
        <v>2519</v>
      </c>
      <c r="D269" s="2" t="s">
        <v>2520</v>
      </c>
    </row>
    <row r="270" customFormat="false" ht="11.25" hidden="false" customHeight="false" outlineLevel="0" collapsed="false">
      <c r="A270" s="2" t="n">
        <v>269</v>
      </c>
      <c r="B270" s="2" t="s">
        <v>2506</v>
      </c>
      <c r="C270" s="2" t="s">
        <v>2521</v>
      </c>
      <c r="D270" s="2" t="s">
        <v>2522</v>
      </c>
    </row>
    <row r="271" customFormat="false" ht="11.25" hidden="false" customHeight="false" outlineLevel="0" collapsed="false">
      <c r="A271" s="2" t="n">
        <v>270</v>
      </c>
      <c r="B271" s="2" t="s">
        <v>2506</v>
      </c>
      <c r="C271" s="2" t="s">
        <v>2523</v>
      </c>
      <c r="D271" s="2" t="s">
        <v>2524</v>
      </c>
    </row>
    <row r="272" customFormat="false" ht="11.25" hidden="false" customHeight="false" outlineLevel="0" collapsed="false">
      <c r="A272" s="2" t="n">
        <v>271</v>
      </c>
      <c r="B272" s="2" t="s">
        <v>2506</v>
      </c>
      <c r="C272" s="2" t="s">
        <v>2525</v>
      </c>
      <c r="D272" s="2" t="s">
        <v>2526</v>
      </c>
    </row>
    <row r="273" customFormat="false" ht="11.25" hidden="false" customHeight="false" outlineLevel="0" collapsed="false">
      <c r="A273" s="2" t="n">
        <v>272</v>
      </c>
      <c r="B273" s="2" t="s">
        <v>2506</v>
      </c>
      <c r="C273" s="2" t="s">
        <v>2527</v>
      </c>
      <c r="D273" s="2" t="s">
        <v>2528</v>
      </c>
    </row>
    <row r="274" customFormat="false" ht="11.25" hidden="false" customHeight="false" outlineLevel="0" collapsed="false">
      <c r="A274" s="2" t="n">
        <v>273</v>
      </c>
      <c r="B274" s="2" t="s">
        <v>2506</v>
      </c>
      <c r="C274" s="2" t="s">
        <v>2529</v>
      </c>
      <c r="D274" s="2" t="s">
        <v>2530</v>
      </c>
    </row>
    <row r="275" customFormat="false" ht="11.25" hidden="false" customHeight="false" outlineLevel="0" collapsed="false">
      <c r="A275" s="2" t="n">
        <v>274</v>
      </c>
      <c r="B275" s="2" t="s">
        <v>2506</v>
      </c>
      <c r="C275" s="2" t="s">
        <v>2531</v>
      </c>
      <c r="D275" s="2" t="s">
        <v>2532</v>
      </c>
    </row>
    <row r="276" customFormat="false" ht="11.25" hidden="false" customHeight="false" outlineLevel="0" collapsed="false">
      <c r="A276" s="2" t="n">
        <v>275</v>
      </c>
      <c r="B276" s="2" t="s">
        <v>2506</v>
      </c>
      <c r="C276" s="2" t="s">
        <v>2533</v>
      </c>
      <c r="D276" s="2" t="s">
        <v>2534</v>
      </c>
    </row>
    <row r="277" customFormat="false" ht="11.25" hidden="false" customHeight="false" outlineLevel="0" collapsed="false">
      <c r="A277" s="2" t="n">
        <v>276</v>
      </c>
      <c r="B277" s="2" t="s">
        <v>2535</v>
      </c>
      <c r="C277" s="2" t="s">
        <v>2536</v>
      </c>
      <c r="D277" s="2" t="s">
        <v>2537</v>
      </c>
    </row>
    <row r="278" customFormat="false" ht="11.25" hidden="false" customHeight="false" outlineLevel="0" collapsed="false">
      <c r="A278" s="2" t="n">
        <v>277</v>
      </c>
      <c r="B278" s="2" t="s">
        <v>2535</v>
      </c>
      <c r="C278" s="2" t="s">
        <v>2538</v>
      </c>
      <c r="D278" s="2" t="s">
        <v>2539</v>
      </c>
    </row>
    <row r="279" customFormat="false" ht="11.25" hidden="false" customHeight="false" outlineLevel="0" collapsed="false">
      <c r="A279" s="2" t="n">
        <v>278</v>
      </c>
      <c r="B279" s="2" t="s">
        <v>2535</v>
      </c>
      <c r="C279" s="2" t="s">
        <v>2497</v>
      </c>
      <c r="D279" s="2" t="s">
        <v>2540</v>
      </c>
    </row>
    <row r="280" customFormat="false" ht="11.25" hidden="false" customHeight="false" outlineLevel="0" collapsed="false">
      <c r="A280" s="2" t="n">
        <v>279</v>
      </c>
      <c r="B280" s="2" t="s">
        <v>2535</v>
      </c>
      <c r="C280" s="2" t="s">
        <v>2541</v>
      </c>
      <c r="D280" s="2" t="s">
        <v>2542</v>
      </c>
    </row>
    <row r="281" customFormat="false" ht="11.25" hidden="false" customHeight="false" outlineLevel="0" collapsed="false">
      <c r="A281" s="2" t="n">
        <v>280</v>
      </c>
      <c r="B281" s="2" t="s">
        <v>2535</v>
      </c>
      <c r="C281" s="2" t="s">
        <v>2543</v>
      </c>
      <c r="D281" s="2" t="s">
        <v>2544</v>
      </c>
    </row>
    <row r="282" customFormat="false" ht="11.25" hidden="false" customHeight="false" outlineLevel="0" collapsed="false">
      <c r="A282" s="2" t="n">
        <v>281</v>
      </c>
      <c r="B282" s="2" t="s">
        <v>2535</v>
      </c>
      <c r="C282" s="2" t="s">
        <v>2545</v>
      </c>
      <c r="D282" s="2" t="s">
        <v>2546</v>
      </c>
    </row>
    <row r="283" customFormat="false" ht="11.25" hidden="false" customHeight="false" outlineLevel="0" collapsed="false">
      <c r="A283" s="2" t="n">
        <v>282</v>
      </c>
      <c r="B283" s="2" t="s">
        <v>2535</v>
      </c>
      <c r="C283" s="2" t="s">
        <v>2535</v>
      </c>
      <c r="D283" s="2" t="s">
        <v>2547</v>
      </c>
    </row>
    <row r="284" customFormat="false" ht="11.25" hidden="false" customHeight="false" outlineLevel="0" collapsed="false">
      <c r="A284" s="2" t="n">
        <v>283</v>
      </c>
      <c r="B284" s="2" t="s">
        <v>2535</v>
      </c>
      <c r="C284" s="2" t="s">
        <v>2548</v>
      </c>
      <c r="D284" s="2" t="s">
        <v>2549</v>
      </c>
    </row>
    <row r="285" customFormat="false" ht="11.25" hidden="false" customHeight="false" outlineLevel="0" collapsed="false">
      <c r="A285" s="2" t="n">
        <v>284</v>
      </c>
      <c r="B285" s="2" t="s">
        <v>2535</v>
      </c>
      <c r="C285" s="2" t="s">
        <v>2550</v>
      </c>
      <c r="D285" s="2" t="s">
        <v>2551</v>
      </c>
    </row>
    <row r="286" customFormat="false" ht="11.25" hidden="false" customHeight="false" outlineLevel="0" collapsed="false">
      <c r="A286" s="2" t="n">
        <v>285</v>
      </c>
      <c r="B286" s="2" t="s">
        <v>2535</v>
      </c>
      <c r="C286" s="2" t="s">
        <v>2552</v>
      </c>
      <c r="D286" s="2" t="s">
        <v>2553</v>
      </c>
    </row>
    <row r="287" customFormat="false" ht="11.25" hidden="false" customHeight="false" outlineLevel="0" collapsed="false">
      <c r="A287" s="2" t="n">
        <v>286</v>
      </c>
      <c r="B287" s="2" t="s">
        <v>2535</v>
      </c>
      <c r="C287" s="2" t="s">
        <v>2554</v>
      </c>
      <c r="D287" s="2" t="s">
        <v>2555</v>
      </c>
    </row>
    <row r="288" customFormat="false" ht="11.25" hidden="false" customHeight="false" outlineLevel="0" collapsed="false">
      <c r="A288" s="2" t="n">
        <v>287</v>
      </c>
      <c r="B288" s="2" t="s">
        <v>2535</v>
      </c>
      <c r="C288" s="2" t="s">
        <v>2411</v>
      </c>
      <c r="D288" s="2" t="s">
        <v>2556</v>
      </c>
    </row>
    <row r="289" customFormat="false" ht="11.25" hidden="false" customHeight="false" outlineLevel="0" collapsed="false">
      <c r="A289" s="2" t="n">
        <v>288</v>
      </c>
      <c r="B289" s="2" t="s">
        <v>2557</v>
      </c>
      <c r="C289" s="2" t="s">
        <v>2558</v>
      </c>
      <c r="D289" s="2" t="s">
        <v>2559</v>
      </c>
    </row>
    <row r="290" customFormat="false" ht="11.25" hidden="false" customHeight="false" outlineLevel="0" collapsed="false">
      <c r="A290" s="2" t="n">
        <v>289</v>
      </c>
      <c r="B290" s="2" t="s">
        <v>2557</v>
      </c>
      <c r="C290" s="2" t="s">
        <v>2560</v>
      </c>
      <c r="D290" s="2" t="s">
        <v>2561</v>
      </c>
    </row>
    <row r="291" customFormat="false" ht="11.25" hidden="false" customHeight="false" outlineLevel="0" collapsed="false">
      <c r="A291" s="2" t="n">
        <v>290</v>
      </c>
      <c r="B291" s="2" t="s">
        <v>2557</v>
      </c>
      <c r="C291" s="2" t="s">
        <v>2562</v>
      </c>
      <c r="D291" s="2" t="s">
        <v>2563</v>
      </c>
    </row>
    <row r="292" customFormat="false" ht="11.25" hidden="false" customHeight="false" outlineLevel="0" collapsed="false">
      <c r="A292" s="2" t="n">
        <v>291</v>
      </c>
      <c r="B292" s="2" t="s">
        <v>2557</v>
      </c>
      <c r="C292" s="2" t="s">
        <v>2502</v>
      </c>
      <c r="D292" s="2" t="s">
        <v>2564</v>
      </c>
    </row>
    <row r="293" customFormat="false" ht="11.25" hidden="false" customHeight="false" outlineLevel="0" collapsed="false">
      <c r="A293" s="2" t="n">
        <v>292</v>
      </c>
      <c r="B293" s="2" t="s">
        <v>2557</v>
      </c>
      <c r="C293" s="2" t="s">
        <v>2032</v>
      </c>
      <c r="D293" s="2" t="s">
        <v>2565</v>
      </c>
    </row>
    <row r="294" customFormat="false" ht="11.25" hidden="false" customHeight="false" outlineLevel="0" collapsed="false">
      <c r="A294" s="2" t="n">
        <v>293</v>
      </c>
      <c r="B294" s="2" t="s">
        <v>2557</v>
      </c>
      <c r="C294" s="2" t="s">
        <v>2566</v>
      </c>
      <c r="D294" s="2" t="s">
        <v>2567</v>
      </c>
    </row>
    <row r="295" customFormat="false" ht="11.25" hidden="false" customHeight="false" outlineLevel="0" collapsed="false">
      <c r="A295" s="2" t="n">
        <v>294</v>
      </c>
      <c r="B295" s="2" t="s">
        <v>2557</v>
      </c>
      <c r="C295" s="2" t="s">
        <v>2557</v>
      </c>
      <c r="D295" s="2" t="s">
        <v>2568</v>
      </c>
    </row>
    <row r="296" customFormat="false" ht="11.25" hidden="false" customHeight="false" outlineLevel="0" collapsed="false">
      <c r="A296" s="2" t="n">
        <v>295</v>
      </c>
      <c r="B296" s="2" t="s">
        <v>2557</v>
      </c>
      <c r="C296" s="2" t="s">
        <v>2569</v>
      </c>
      <c r="D296" s="2" t="s">
        <v>2570</v>
      </c>
    </row>
    <row r="297" customFormat="false" ht="11.25" hidden="false" customHeight="false" outlineLevel="0" collapsed="false">
      <c r="A297" s="2" t="n">
        <v>296</v>
      </c>
      <c r="B297" s="2" t="s">
        <v>2557</v>
      </c>
      <c r="C297" s="2" t="s">
        <v>2571</v>
      </c>
      <c r="D297" s="2" t="s">
        <v>2572</v>
      </c>
    </row>
    <row r="298" customFormat="false" ht="11.25" hidden="false" customHeight="false" outlineLevel="0" collapsed="false">
      <c r="A298" s="2" t="n">
        <v>297</v>
      </c>
      <c r="B298" s="2" t="s">
        <v>2557</v>
      </c>
      <c r="C298" s="2" t="s">
        <v>2573</v>
      </c>
      <c r="D298" s="2" t="s">
        <v>2574</v>
      </c>
    </row>
    <row r="299" customFormat="false" ht="11.25" hidden="false" customHeight="false" outlineLevel="0" collapsed="false">
      <c r="A299" s="2" t="n">
        <v>298</v>
      </c>
      <c r="B299" s="2" t="s">
        <v>2575</v>
      </c>
      <c r="C299" s="2" t="s">
        <v>2576</v>
      </c>
      <c r="D299" s="2" t="s">
        <v>2577</v>
      </c>
    </row>
    <row r="300" customFormat="false" ht="11.25" hidden="false" customHeight="false" outlineLevel="0" collapsed="false">
      <c r="A300" s="2" t="n">
        <v>299</v>
      </c>
      <c r="B300" s="2" t="s">
        <v>2575</v>
      </c>
      <c r="C300" s="2" t="s">
        <v>2578</v>
      </c>
      <c r="D300" s="2" t="s">
        <v>2579</v>
      </c>
    </row>
    <row r="301" customFormat="false" ht="11.25" hidden="false" customHeight="false" outlineLevel="0" collapsed="false">
      <c r="A301" s="2" t="n">
        <v>300</v>
      </c>
      <c r="B301" s="2" t="s">
        <v>2575</v>
      </c>
      <c r="C301" s="2" t="s">
        <v>2580</v>
      </c>
      <c r="D301" s="2" t="s">
        <v>2581</v>
      </c>
    </row>
    <row r="302" customFormat="false" ht="11.25" hidden="false" customHeight="false" outlineLevel="0" collapsed="false">
      <c r="A302" s="2" t="n">
        <v>301</v>
      </c>
      <c r="B302" s="2" t="s">
        <v>2575</v>
      </c>
      <c r="C302" s="2" t="s">
        <v>2582</v>
      </c>
      <c r="D302" s="2" t="s">
        <v>2583</v>
      </c>
    </row>
    <row r="303" customFormat="false" ht="11.25" hidden="false" customHeight="false" outlineLevel="0" collapsed="false">
      <c r="A303" s="2" t="n">
        <v>302</v>
      </c>
      <c r="B303" s="2" t="s">
        <v>2575</v>
      </c>
      <c r="C303" s="2" t="s">
        <v>2584</v>
      </c>
      <c r="D303" s="2" t="s">
        <v>2585</v>
      </c>
    </row>
    <row r="304" customFormat="false" ht="11.25" hidden="false" customHeight="false" outlineLevel="0" collapsed="false">
      <c r="A304" s="2" t="n">
        <v>303</v>
      </c>
      <c r="B304" s="2" t="s">
        <v>2575</v>
      </c>
      <c r="C304" s="2" t="s">
        <v>2586</v>
      </c>
      <c r="D304" s="2" t="s">
        <v>2587</v>
      </c>
    </row>
    <row r="305" customFormat="false" ht="11.25" hidden="false" customHeight="false" outlineLevel="0" collapsed="false">
      <c r="A305" s="2" t="n">
        <v>304</v>
      </c>
      <c r="B305" s="2" t="s">
        <v>2575</v>
      </c>
      <c r="C305" s="2" t="s">
        <v>2356</v>
      </c>
      <c r="D305" s="2" t="s">
        <v>2588</v>
      </c>
    </row>
    <row r="306" customFormat="false" ht="11.25" hidden="false" customHeight="false" outlineLevel="0" collapsed="false">
      <c r="A306" s="2" t="n">
        <v>305</v>
      </c>
      <c r="B306" s="2" t="s">
        <v>2575</v>
      </c>
      <c r="C306" s="2" t="s">
        <v>2589</v>
      </c>
      <c r="D306" s="2" t="s">
        <v>2590</v>
      </c>
    </row>
    <row r="307" customFormat="false" ht="11.25" hidden="false" customHeight="false" outlineLevel="0" collapsed="false">
      <c r="A307" s="2" t="n">
        <v>306</v>
      </c>
      <c r="B307" s="2" t="s">
        <v>2575</v>
      </c>
      <c r="C307" s="2" t="s">
        <v>2575</v>
      </c>
      <c r="D307" s="2" t="s">
        <v>2591</v>
      </c>
    </row>
    <row r="308" customFormat="false" ht="11.25" hidden="false" customHeight="false" outlineLevel="0" collapsed="false">
      <c r="A308" s="2" t="n">
        <v>307</v>
      </c>
      <c r="B308" s="2" t="s">
        <v>2575</v>
      </c>
      <c r="C308" s="2" t="s">
        <v>2592</v>
      </c>
      <c r="D308" s="2" t="s">
        <v>2593</v>
      </c>
    </row>
    <row r="309" customFormat="false" ht="11.25" hidden="false" customHeight="false" outlineLevel="0" collapsed="false">
      <c r="A309" s="2" t="n">
        <v>308</v>
      </c>
      <c r="B309" s="2" t="s">
        <v>2575</v>
      </c>
      <c r="C309" s="2" t="s">
        <v>2594</v>
      </c>
      <c r="D309" s="2" t="s">
        <v>2595</v>
      </c>
    </row>
    <row r="310" customFormat="false" ht="11.25" hidden="false" customHeight="false" outlineLevel="0" collapsed="false">
      <c r="A310" s="2" t="n">
        <v>309</v>
      </c>
      <c r="B310" s="2" t="s">
        <v>2575</v>
      </c>
      <c r="C310" s="2" t="s">
        <v>2596</v>
      </c>
      <c r="D310" s="2" t="s">
        <v>2597</v>
      </c>
    </row>
    <row r="311" customFormat="false" ht="11.25" hidden="false" customHeight="false" outlineLevel="0" collapsed="false">
      <c r="A311" s="2" t="n">
        <v>310</v>
      </c>
      <c r="B311" s="2" t="s">
        <v>2575</v>
      </c>
      <c r="C311" s="2" t="s">
        <v>2598</v>
      </c>
      <c r="D311" s="2" t="s">
        <v>2599</v>
      </c>
    </row>
    <row r="312" customFormat="false" ht="11.25" hidden="false" customHeight="false" outlineLevel="0" collapsed="false">
      <c r="A312" s="2" t="n">
        <v>311</v>
      </c>
      <c r="B312" s="2" t="s">
        <v>2600</v>
      </c>
      <c r="C312" s="2" t="s">
        <v>2601</v>
      </c>
      <c r="D312" s="2" t="s">
        <v>2602</v>
      </c>
    </row>
    <row r="313" customFormat="false" ht="11.25" hidden="false" customHeight="false" outlineLevel="0" collapsed="false">
      <c r="A313" s="2" t="n">
        <v>312</v>
      </c>
      <c r="B313" s="2" t="s">
        <v>2600</v>
      </c>
      <c r="C313" s="2" t="s">
        <v>2603</v>
      </c>
      <c r="D313" s="2" t="s">
        <v>2604</v>
      </c>
    </row>
    <row r="314" customFormat="false" ht="11.25" hidden="false" customHeight="false" outlineLevel="0" collapsed="false">
      <c r="A314" s="2" t="n">
        <v>313</v>
      </c>
      <c r="B314" s="2" t="s">
        <v>2600</v>
      </c>
      <c r="C314" s="2" t="s">
        <v>2605</v>
      </c>
      <c r="D314" s="2" t="s">
        <v>2606</v>
      </c>
    </row>
    <row r="315" customFormat="false" ht="11.25" hidden="false" customHeight="false" outlineLevel="0" collapsed="false">
      <c r="A315" s="2" t="n">
        <v>314</v>
      </c>
      <c r="B315" s="2" t="s">
        <v>2600</v>
      </c>
      <c r="C315" s="2" t="s">
        <v>2607</v>
      </c>
      <c r="D315" s="2" t="s">
        <v>2608</v>
      </c>
    </row>
    <row r="316" customFormat="false" ht="11.25" hidden="false" customHeight="false" outlineLevel="0" collapsed="false">
      <c r="A316" s="2" t="n">
        <v>315</v>
      </c>
      <c r="B316" s="2" t="s">
        <v>2600</v>
      </c>
      <c r="C316" s="2" t="s">
        <v>2609</v>
      </c>
      <c r="D316" s="2" t="s">
        <v>2610</v>
      </c>
    </row>
    <row r="317" customFormat="false" ht="11.25" hidden="false" customHeight="false" outlineLevel="0" collapsed="false">
      <c r="A317" s="2" t="n">
        <v>316</v>
      </c>
      <c r="B317" s="2" t="s">
        <v>2600</v>
      </c>
      <c r="C317" s="2" t="s">
        <v>2611</v>
      </c>
      <c r="D317" s="2" t="s">
        <v>2612</v>
      </c>
    </row>
    <row r="318" customFormat="false" ht="11.25" hidden="false" customHeight="false" outlineLevel="0" collapsed="false">
      <c r="A318" s="2" t="n">
        <v>317</v>
      </c>
      <c r="B318" s="2" t="s">
        <v>2600</v>
      </c>
      <c r="C318" s="2" t="s">
        <v>2613</v>
      </c>
      <c r="D318" s="2" t="s">
        <v>2614</v>
      </c>
    </row>
    <row r="319" customFormat="false" ht="11.25" hidden="false" customHeight="false" outlineLevel="0" collapsed="false">
      <c r="A319" s="2" t="n">
        <v>318</v>
      </c>
      <c r="B319" s="2" t="s">
        <v>2600</v>
      </c>
      <c r="C319" s="2" t="s">
        <v>2615</v>
      </c>
      <c r="D319" s="2" t="s">
        <v>2616</v>
      </c>
    </row>
    <row r="320" customFormat="false" ht="11.25" hidden="false" customHeight="false" outlineLevel="0" collapsed="false">
      <c r="A320" s="2" t="n">
        <v>319</v>
      </c>
      <c r="B320" s="2" t="s">
        <v>2600</v>
      </c>
      <c r="C320" s="2" t="s">
        <v>2617</v>
      </c>
      <c r="D320" s="2" t="s">
        <v>2618</v>
      </c>
    </row>
    <row r="321" customFormat="false" ht="11.25" hidden="false" customHeight="false" outlineLevel="0" collapsed="false">
      <c r="A321" s="2" t="n">
        <v>320</v>
      </c>
      <c r="B321" s="2" t="s">
        <v>2600</v>
      </c>
      <c r="C321" s="2" t="s">
        <v>2484</v>
      </c>
      <c r="D321" s="2" t="s">
        <v>2619</v>
      </c>
    </row>
    <row r="322" customFormat="false" ht="11.25" hidden="false" customHeight="false" outlineLevel="0" collapsed="false">
      <c r="A322" s="2" t="n">
        <v>321</v>
      </c>
      <c r="B322" s="2" t="s">
        <v>2600</v>
      </c>
      <c r="C322" s="2" t="s">
        <v>2620</v>
      </c>
      <c r="D322" s="2" t="s">
        <v>2621</v>
      </c>
    </row>
    <row r="323" customFormat="false" ht="11.25" hidden="false" customHeight="false" outlineLevel="0" collapsed="false">
      <c r="A323" s="2" t="n">
        <v>322</v>
      </c>
      <c r="B323" s="2" t="s">
        <v>2600</v>
      </c>
      <c r="C323" s="2" t="s">
        <v>2622</v>
      </c>
      <c r="D323" s="2" t="s">
        <v>2623</v>
      </c>
    </row>
    <row r="324" customFormat="false" ht="11.25" hidden="false" customHeight="false" outlineLevel="0" collapsed="false">
      <c r="A324" s="2" t="n">
        <v>323</v>
      </c>
      <c r="B324" s="2" t="s">
        <v>2600</v>
      </c>
      <c r="C324" s="2" t="s">
        <v>2600</v>
      </c>
      <c r="D324" s="2" t="s">
        <v>2624</v>
      </c>
    </row>
    <row r="325" customFormat="false" ht="11.25" hidden="false" customHeight="false" outlineLevel="0" collapsed="false">
      <c r="A325" s="2" t="n">
        <v>324</v>
      </c>
      <c r="B325" s="2" t="s">
        <v>2600</v>
      </c>
      <c r="C325" s="2" t="s">
        <v>2625</v>
      </c>
      <c r="D325" s="2" t="s">
        <v>2626</v>
      </c>
    </row>
    <row r="326" customFormat="false" ht="11.25" hidden="false" customHeight="false" outlineLevel="0" collapsed="false">
      <c r="A326" s="2" t="n">
        <v>325</v>
      </c>
      <c r="B326" s="2" t="s">
        <v>2600</v>
      </c>
      <c r="C326" s="2" t="s">
        <v>2627</v>
      </c>
      <c r="D326" s="2" t="s">
        <v>2628</v>
      </c>
    </row>
    <row r="327" customFormat="false" ht="11.25" hidden="false" customHeight="false" outlineLevel="0" collapsed="false">
      <c r="A327" s="2" t="n">
        <v>326</v>
      </c>
      <c r="B327" s="2" t="s">
        <v>2600</v>
      </c>
      <c r="C327" s="2" t="s">
        <v>2629</v>
      </c>
      <c r="D327" s="2" t="s">
        <v>2630</v>
      </c>
    </row>
    <row r="328" customFormat="false" ht="11.25" hidden="false" customHeight="false" outlineLevel="0" collapsed="false">
      <c r="A328" s="2" t="n">
        <v>327</v>
      </c>
      <c r="B328" s="2" t="s">
        <v>2631</v>
      </c>
      <c r="C328" s="2" t="s">
        <v>2632</v>
      </c>
      <c r="D328" s="2" t="s">
        <v>2633</v>
      </c>
    </row>
    <row r="329" customFormat="false" ht="11.25" hidden="false" customHeight="false" outlineLevel="0" collapsed="false">
      <c r="A329" s="2" t="n">
        <v>328</v>
      </c>
      <c r="B329" s="2" t="s">
        <v>2631</v>
      </c>
      <c r="C329" s="2" t="s">
        <v>2239</v>
      </c>
      <c r="D329" s="2" t="s">
        <v>2634</v>
      </c>
    </row>
    <row r="330" customFormat="false" ht="11.25" hidden="false" customHeight="false" outlineLevel="0" collapsed="false">
      <c r="A330" s="2" t="n">
        <v>329</v>
      </c>
      <c r="B330" s="2" t="s">
        <v>2631</v>
      </c>
      <c r="C330" s="2" t="s">
        <v>2635</v>
      </c>
      <c r="D330" s="2" t="s">
        <v>2636</v>
      </c>
    </row>
    <row r="331" customFormat="false" ht="11.25" hidden="false" customHeight="false" outlineLevel="0" collapsed="false">
      <c r="A331" s="2" t="n">
        <v>330</v>
      </c>
      <c r="B331" s="2" t="s">
        <v>2631</v>
      </c>
      <c r="C331" s="2" t="s">
        <v>2637</v>
      </c>
      <c r="D331" s="2" t="s">
        <v>2638</v>
      </c>
    </row>
    <row r="332" customFormat="false" ht="11.25" hidden="false" customHeight="false" outlineLevel="0" collapsed="false">
      <c r="A332" s="2" t="n">
        <v>331</v>
      </c>
      <c r="B332" s="2" t="s">
        <v>2631</v>
      </c>
      <c r="C332" s="2" t="s">
        <v>2631</v>
      </c>
      <c r="D332" s="2" t="s">
        <v>2639</v>
      </c>
    </row>
    <row r="333" customFormat="false" ht="11.25" hidden="false" customHeight="false" outlineLevel="0" collapsed="false">
      <c r="A333" s="2" t="n">
        <v>332</v>
      </c>
      <c r="B333" s="2" t="s">
        <v>2631</v>
      </c>
      <c r="C333" s="2" t="s">
        <v>2640</v>
      </c>
      <c r="D333" s="2" t="s">
        <v>2641</v>
      </c>
    </row>
    <row r="334" customFormat="false" ht="11.25" hidden="false" customHeight="false" outlineLevel="0" collapsed="false">
      <c r="A334" s="2" t="n">
        <v>333</v>
      </c>
      <c r="B334" s="2" t="s">
        <v>2642</v>
      </c>
      <c r="C334" s="2" t="s">
        <v>2643</v>
      </c>
      <c r="D334" s="2" t="s">
        <v>2644</v>
      </c>
    </row>
    <row r="335" customFormat="false" ht="11.25" hidden="false" customHeight="false" outlineLevel="0" collapsed="false">
      <c r="A335" s="2" t="n">
        <v>334</v>
      </c>
      <c r="B335" s="2" t="s">
        <v>2642</v>
      </c>
      <c r="C335" s="2" t="s">
        <v>2645</v>
      </c>
      <c r="D335" s="2" t="s">
        <v>2646</v>
      </c>
    </row>
    <row r="336" customFormat="false" ht="11.25" hidden="false" customHeight="false" outlineLevel="0" collapsed="false">
      <c r="A336" s="2" t="n">
        <v>335</v>
      </c>
      <c r="B336" s="2" t="s">
        <v>2642</v>
      </c>
      <c r="C336" s="2" t="s">
        <v>2647</v>
      </c>
      <c r="D336" s="2" t="s">
        <v>2648</v>
      </c>
    </row>
    <row r="337" customFormat="false" ht="11.25" hidden="false" customHeight="false" outlineLevel="0" collapsed="false">
      <c r="A337" s="2" t="n">
        <v>336</v>
      </c>
      <c r="B337" s="2" t="s">
        <v>2642</v>
      </c>
      <c r="C337" s="2" t="s">
        <v>2649</v>
      </c>
      <c r="D337" s="2" t="s">
        <v>2650</v>
      </c>
    </row>
    <row r="338" customFormat="false" ht="11.25" hidden="false" customHeight="false" outlineLevel="0" collapsed="false">
      <c r="A338" s="2" t="n">
        <v>337</v>
      </c>
      <c r="B338" s="2" t="s">
        <v>2642</v>
      </c>
      <c r="C338" s="2" t="s">
        <v>2651</v>
      </c>
      <c r="D338" s="2" t="s">
        <v>2652</v>
      </c>
    </row>
    <row r="339" customFormat="false" ht="11.25" hidden="false" customHeight="false" outlineLevel="0" collapsed="false">
      <c r="A339" s="2" t="n">
        <v>338</v>
      </c>
      <c r="B339" s="2" t="s">
        <v>2642</v>
      </c>
      <c r="C339" s="2" t="s">
        <v>2653</v>
      </c>
      <c r="D339" s="2" t="s">
        <v>2654</v>
      </c>
    </row>
    <row r="340" customFormat="false" ht="11.25" hidden="false" customHeight="false" outlineLevel="0" collapsed="false">
      <c r="A340" s="2" t="n">
        <v>339</v>
      </c>
      <c r="B340" s="2" t="s">
        <v>2642</v>
      </c>
      <c r="C340" s="2" t="s">
        <v>2655</v>
      </c>
      <c r="D340" s="2" t="s">
        <v>2656</v>
      </c>
    </row>
    <row r="341" customFormat="false" ht="11.25" hidden="false" customHeight="false" outlineLevel="0" collapsed="false">
      <c r="A341" s="2" t="n">
        <v>340</v>
      </c>
      <c r="B341" s="2" t="s">
        <v>2642</v>
      </c>
      <c r="C341" s="2" t="s">
        <v>2642</v>
      </c>
      <c r="D341" s="2" t="s">
        <v>2657</v>
      </c>
    </row>
    <row r="342" customFormat="false" ht="11.25" hidden="false" customHeight="false" outlineLevel="0" collapsed="false">
      <c r="A342" s="2" t="n">
        <v>341</v>
      </c>
      <c r="B342" s="2" t="s">
        <v>2642</v>
      </c>
      <c r="C342" s="2" t="s">
        <v>2658</v>
      </c>
      <c r="D342" s="2" t="s">
        <v>2659</v>
      </c>
    </row>
    <row r="343" customFormat="false" ht="11.25" hidden="false" customHeight="false" outlineLevel="0" collapsed="false">
      <c r="A343" s="2" t="n">
        <v>342</v>
      </c>
      <c r="B343" s="2" t="s">
        <v>2660</v>
      </c>
      <c r="C343" s="2" t="s">
        <v>2661</v>
      </c>
      <c r="D343" s="2" t="s">
        <v>2662</v>
      </c>
    </row>
    <row r="344" customFormat="false" ht="11.25" hidden="false" customHeight="false" outlineLevel="0" collapsed="false">
      <c r="A344" s="2" t="n">
        <v>343</v>
      </c>
      <c r="B344" s="2" t="s">
        <v>2660</v>
      </c>
      <c r="C344" s="2" t="s">
        <v>2663</v>
      </c>
      <c r="D344" s="2" t="s">
        <v>2664</v>
      </c>
    </row>
    <row r="345" customFormat="false" ht="11.25" hidden="false" customHeight="false" outlineLevel="0" collapsed="false">
      <c r="A345" s="2" t="n">
        <v>344</v>
      </c>
      <c r="B345" s="2" t="s">
        <v>2660</v>
      </c>
      <c r="C345" s="2" t="s">
        <v>2665</v>
      </c>
      <c r="D345" s="2" t="s">
        <v>2666</v>
      </c>
    </row>
    <row r="346" customFormat="false" ht="11.25" hidden="false" customHeight="false" outlineLevel="0" collapsed="false">
      <c r="A346" s="2" t="n">
        <v>345</v>
      </c>
      <c r="B346" s="2" t="s">
        <v>2660</v>
      </c>
      <c r="C346" s="2" t="s">
        <v>2667</v>
      </c>
      <c r="D346" s="2" t="s">
        <v>2668</v>
      </c>
    </row>
    <row r="347" customFormat="false" ht="11.25" hidden="false" customHeight="false" outlineLevel="0" collapsed="false">
      <c r="A347" s="2" t="n">
        <v>346</v>
      </c>
      <c r="B347" s="2" t="s">
        <v>2660</v>
      </c>
      <c r="C347" s="2" t="s">
        <v>2669</v>
      </c>
      <c r="D347" s="2" t="s">
        <v>2670</v>
      </c>
    </row>
    <row r="348" customFormat="false" ht="11.25" hidden="false" customHeight="false" outlineLevel="0" collapsed="false">
      <c r="A348" s="2" t="n">
        <v>347</v>
      </c>
      <c r="B348" s="2" t="s">
        <v>2660</v>
      </c>
      <c r="C348" s="2" t="s">
        <v>2671</v>
      </c>
      <c r="D348" s="2" t="s">
        <v>2672</v>
      </c>
    </row>
    <row r="349" customFormat="false" ht="11.25" hidden="false" customHeight="false" outlineLevel="0" collapsed="false">
      <c r="A349" s="2" t="n">
        <v>348</v>
      </c>
      <c r="B349" s="2" t="s">
        <v>2660</v>
      </c>
      <c r="C349" s="2" t="s">
        <v>2673</v>
      </c>
      <c r="D349" s="2" t="s">
        <v>2674</v>
      </c>
    </row>
    <row r="350" customFormat="false" ht="11.25" hidden="false" customHeight="false" outlineLevel="0" collapsed="false">
      <c r="A350" s="2" t="n">
        <v>349</v>
      </c>
      <c r="B350" s="2" t="s">
        <v>2660</v>
      </c>
      <c r="C350" s="2" t="s">
        <v>2675</v>
      </c>
      <c r="D350" s="2" t="s">
        <v>2676</v>
      </c>
    </row>
    <row r="351" customFormat="false" ht="11.25" hidden="false" customHeight="false" outlineLevel="0" collapsed="false">
      <c r="A351" s="2" t="n">
        <v>350</v>
      </c>
      <c r="B351" s="2" t="s">
        <v>2660</v>
      </c>
      <c r="C351" s="2" t="s">
        <v>2677</v>
      </c>
      <c r="D351" s="2" t="s">
        <v>2678</v>
      </c>
    </row>
    <row r="352" customFormat="false" ht="11.25" hidden="false" customHeight="false" outlineLevel="0" collapsed="false">
      <c r="A352" s="2" t="n">
        <v>351</v>
      </c>
      <c r="B352" s="2" t="s">
        <v>2660</v>
      </c>
      <c r="C352" s="2" t="s">
        <v>2679</v>
      </c>
      <c r="D352" s="2" t="s">
        <v>2680</v>
      </c>
    </row>
    <row r="353" customFormat="false" ht="11.25" hidden="false" customHeight="false" outlineLevel="0" collapsed="false">
      <c r="A353" s="2" t="n">
        <v>352</v>
      </c>
      <c r="B353" s="2" t="s">
        <v>2660</v>
      </c>
      <c r="C353" s="2" t="s">
        <v>2660</v>
      </c>
      <c r="D353" s="2" t="s">
        <v>2681</v>
      </c>
    </row>
    <row r="354" customFormat="false" ht="11.25" hidden="false" customHeight="false" outlineLevel="0" collapsed="false">
      <c r="A354" s="2" t="n">
        <v>353</v>
      </c>
      <c r="B354" s="2" t="s">
        <v>2660</v>
      </c>
      <c r="C354" s="2" t="s">
        <v>2682</v>
      </c>
      <c r="D354" s="2" t="s">
        <v>2683</v>
      </c>
    </row>
    <row r="355" customFormat="false" ht="11.25" hidden="false" customHeight="false" outlineLevel="0" collapsed="false">
      <c r="A355" s="2" t="n">
        <v>354</v>
      </c>
      <c r="B355" s="2" t="s">
        <v>2660</v>
      </c>
      <c r="C355" s="2" t="s">
        <v>2684</v>
      </c>
      <c r="D355" s="2" t="s">
        <v>2685</v>
      </c>
    </row>
    <row r="356" customFormat="false" ht="11.25" hidden="false" customHeight="false" outlineLevel="0" collapsed="false">
      <c r="A356" s="2" t="n">
        <v>355</v>
      </c>
      <c r="B356" s="2" t="s">
        <v>2686</v>
      </c>
      <c r="C356" s="2" t="s">
        <v>2687</v>
      </c>
      <c r="D356" s="2" t="s">
        <v>2688</v>
      </c>
    </row>
    <row r="357" customFormat="false" ht="11.25" hidden="false" customHeight="false" outlineLevel="0" collapsed="false">
      <c r="A357" s="2" t="n">
        <v>356</v>
      </c>
      <c r="B357" s="2" t="s">
        <v>2686</v>
      </c>
      <c r="C357" s="2" t="s">
        <v>2689</v>
      </c>
      <c r="D357" s="2" t="s">
        <v>2690</v>
      </c>
    </row>
    <row r="358" customFormat="false" ht="11.25" hidden="false" customHeight="false" outlineLevel="0" collapsed="false">
      <c r="A358" s="2" t="n">
        <v>357</v>
      </c>
      <c r="B358" s="2" t="s">
        <v>2686</v>
      </c>
      <c r="C358" s="2" t="s">
        <v>2691</v>
      </c>
      <c r="D358" s="2" t="s">
        <v>2692</v>
      </c>
    </row>
    <row r="359" customFormat="false" ht="11.25" hidden="false" customHeight="false" outlineLevel="0" collapsed="false">
      <c r="A359" s="2" t="n">
        <v>358</v>
      </c>
      <c r="B359" s="2" t="s">
        <v>2686</v>
      </c>
      <c r="C359" s="2" t="s">
        <v>2693</v>
      </c>
      <c r="D359" s="2" t="s">
        <v>2694</v>
      </c>
    </row>
    <row r="360" customFormat="false" ht="11.25" hidden="false" customHeight="false" outlineLevel="0" collapsed="false">
      <c r="A360" s="2" t="n">
        <v>359</v>
      </c>
      <c r="B360" s="2" t="s">
        <v>2686</v>
      </c>
      <c r="C360" s="2" t="s">
        <v>2695</v>
      </c>
      <c r="D360" s="2" t="s">
        <v>2696</v>
      </c>
    </row>
    <row r="361" customFormat="false" ht="11.25" hidden="false" customHeight="false" outlineLevel="0" collapsed="false">
      <c r="A361" s="2" t="n">
        <v>360</v>
      </c>
      <c r="B361" s="2" t="s">
        <v>2686</v>
      </c>
      <c r="C361" s="2" t="s">
        <v>2697</v>
      </c>
      <c r="D361" s="2" t="s">
        <v>2698</v>
      </c>
    </row>
    <row r="362" customFormat="false" ht="11.25" hidden="false" customHeight="false" outlineLevel="0" collapsed="false">
      <c r="A362" s="2" t="n">
        <v>361</v>
      </c>
      <c r="B362" s="2" t="s">
        <v>2686</v>
      </c>
      <c r="C362" s="2" t="s">
        <v>2699</v>
      </c>
      <c r="D362" s="2" t="s">
        <v>2700</v>
      </c>
    </row>
    <row r="363" customFormat="false" ht="11.25" hidden="false" customHeight="false" outlineLevel="0" collapsed="false">
      <c r="A363" s="2" t="n">
        <v>362</v>
      </c>
      <c r="B363" s="2" t="s">
        <v>2686</v>
      </c>
      <c r="C363" s="2" t="s">
        <v>2701</v>
      </c>
      <c r="D363" s="2" t="s">
        <v>2702</v>
      </c>
    </row>
    <row r="364" customFormat="false" ht="11.25" hidden="false" customHeight="false" outlineLevel="0" collapsed="false">
      <c r="A364" s="2" t="n">
        <v>363</v>
      </c>
      <c r="B364" s="2" t="s">
        <v>2686</v>
      </c>
      <c r="C364" s="2" t="s">
        <v>2703</v>
      </c>
      <c r="D364" s="2" t="s">
        <v>2704</v>
      </c>
    </row>
    <row r="365" customFormat="false" ht="11.25" hidden="false" customHeight="false" outlineLevel="0" collapsed="false">
      <c r="A365" s="2" t="n">
        <v>364</v>
      </c>
      <c r="B365" s="2" t="s">
        <v>2686</v>
      </c>
      <c r="C365" s="2" t="s">
        <v>2686</v>
      </c>
      <c r="D365" s="2" t="s">
        <v>2705</v>
      </c>
    </row>
    <row r="366" customFormat="false" ht="11.25" hidden="false" customHeight="false" outlineLevel="0" collapsed="false">
      <c r="A366" s="2" t="n">
        <v>365</v>
      </c>
      <c r="B366" s="2" t="s">
        <v>2686</v>
      </c>
      <c r="C366" s="2" t="s">
        <v>2706</v>
      </c>
      <c r="D366" s="2" t="s">
        <v>2707</v>
      </c>
    </row>
    <row r="367" customFormat="false" ht="11.25" hidden="false" customHeight="false" outlineLevel="0" collapsed="false">
      <c r="A367" s="2" t="n">
        <v>366</v>
      </c>
      <c r="B367" s="2" t="s">
        <v>2708</v>
      </c>
      <c r="C367" s="2" t="s">
        <v>2709</v>
      </c>
      <c r="D367" s="2" t="s">
        <v>2710</v>
      </c>
    </row>
    <row r="368" customFormat="false" ht="11.25" hidden="false" customHeight="false" outlineLevel="0" collapsed="false">
      <c r="A368" s="2" t="n">
        <v>367</v>
      </c>
      <c r="B368" s="2" t="s">
        <v>2708</v>
      </c>
      <c r="C368" s="2" t="s">
        <v>2711</v>
      </c>
      <c r="D368" s="2" t="s">
        <v>2712</v>
      </c>
    </row>
    <row r="369" customFormat="false" ht="11.25" hidden="false" customHeight="false" outlineLevel="0" collapsed="false">
      <c r="A369" s="2" t="n">
        <v>368</v>
      </c>
      <c r="B369" s="2" t="s">
        <v>2708</v>
      </c>
      <c r="C369" s="2" t="s">
        <v>2713</v>
      </c>
      <c r="D369" s="2" t="s">
        <v>2714</v>
      </c>
    </row>
    <row r="370" customFormat="false" ht="11.25" hidden="false" customHeight="false" outlineLevel="0" collapsed="false">
      <c r="A370" s="2" t="n">
        <v>369</v>
      </c>
      <c r="B370" s="2" t="s">
        <v>2708</v>
      </c>
      <c r="C370" s="2" t="s">
        <v>2715</v>
      </c>
      <c r="D370" s="2" t="s">
        <v>2716</v>
      </c>
    </row>
    <row r="371" customFormat="false" ht="11.25" hidden="false" customHeight="false" outlineLevel="0" collapsed="false">
      <c r="A371" s="2" t="n">
        <v>370</v>
      </c>
      <c r="B371" s="2" t="s">
        <v>2708</v>
      </c>
      <c r="C371" s="2" t="s">
        <v>2717</v>
      </c>
      <c r="D371" s="2" t="s">
        <v>2718</v>
      </c>
    </row>
    <row r="372" customFormat="false" ht="11.25" hidden="false" customHeight="false" outlineLevel="0" collapsed="false">
      <c r="A372" s="2" t="n">
        <v>371</v>
      </c>
      <c r="B372" s="2" t="s">
        <v>2708</v>
      </c>
      <c r="C372" s="2" t="s">
        <v>2519</v>
      </c>
      <c r="D372" s="2" t="s">
        <v>2719</v>
      </c>
    </row>
    <row r="373" customFormat="false" ht="11.25" hidden="false" customHeight="false" outlineLevel="0" collapsed="false">
      <c r="A373" s="2" t="n">
        <v>372</v>
      </c>
      <c r="B373" s="2" t="s">
        <v>2708</v>
      </c>
      <c r="C373" s="2" t="s">
        <v>2720</v>
      </c>
      <c r="D373" s="2" t="s">
        <v>2721</v>
      </c>
    </row>
    <row r="374" customFormat="false" ht="11.25" hidden="false" customHeight="false" outlineLevel="0" collapsed="false">
      <c r="A374" s="2" t="n">
        <v>373</v>
      </c>
      <c r="B374" s="2" t="s">
        <v>2708</v>
      </c>
      <c r="C374" s="2" t="s">
        <v>2722</v>
      </c>
      <c r="D374" s="2" t="s">
        <v>2723</v>
      </c>
    </row>
    <row r="375" customFormat="false" ht="11.25" hidden="false" customHeight="false" outlineLevel="0" collapsed="false">
      <c r="A375" s="2" t="n">
        <v>374</v>
      </c>
      <c r="B375" s="2" t="s">
        <v>2708</v>
      </c>
      <c r="C375" s="2" t="s">
        <v>2708</v>
      </c>
      <c r="D375" s="2" t="s">
        <v>2724</v>
      </c>
    </row>
    <row r="376" customFormat="false" ht="11.25" hidden="false" customHeight="false" outlineLevel="0" collapsed="false">
      <c r="A376" s="2" t="n">
        <v>375</v>
      </c>
      <c r="B376" s="2" t="s">
        <v>2708</v>
      </c>
      <c r="C376" s="2" t="s">
        <v>2725</v>
      </c>
      <c r="D376" s="2" t="s">
        <v>2726</v>
      </c>
    </row>
    <row r="377" customFormat="false" ht="11.25" hidden="false" customHeight="false" outlineLevel="0" collapsed="false">
      <c r="A377" s="2" t="n">
        <v>376</v>
      </c>
      <c r="B377" s="2" t="s">
        <v>2708</v>
      </c>
      <c r="C377" s="2" t="s">
        <v>2727</v>
      </c>
      <c r="D377" s="2" t="s">
        <v>2728</v>
      </c>
    </row>
    <row r="378" customFormat="false" ht="11.25" hidden="false" customHeight="false" outlineLevel="0" collapsed="false">
      <c r="A378" s="2" t="n">
        <v>377</v>
      </c>
      <c r="B378" s="2" t="s">
        <v>2708</v>
      </c>
      <c r="C378" s="2" t="s">
        <v>2729</v>
      </c>
      <c r="D378" s="2" t="s">
        <v>2730</v>
      </c>
    </row>
    <row r="379" customFormat="false" ht="11.25" hidden="false" customHeight="false" outlineLevel="0" collapsed="false">
      <c r="A379" s="2" t="n">
        <v>378</v>
      </c>
      <c r="B379" s="2" t="s">
        <v>2708</v>
      </c>
      <c r="C379" s="2" t="s">
        <v>2731</v>
      </c>
      <c r="D379" s="2" t="s">
        <v>2732</v>
      </c>
    </row>
    <row r="380" customFormat="false" ht="11.25" hidden="false" customHeight="false" outlineLevel="0" collapsed="false">
      <c r="A380" s="2" t="n">
        <v>379</v>
      </c>
      <c r="B380" s="2" t="s">
        <v>2733</v>
      </c>
      <c r="C380" s="2" t="s">
        <v>2734</v>
      </c>
      <c r="D380" s="2" t="s">
        <v>2735</v>
      </c>
    </row>
    <row r="381" customFormat="false" ht="11.25" hidden="false" customHeight="false" outlineLevel="0" collapsed="false">
      <c r="A381" s="2" t="n">
        <v>380</v>
      </c>
      <c r="B381" s="2" t="s">
        <v>2733</v>
      </c>
      <c r="C381" s="2" t="s">
        <v>2736</v>
      </c>
      <c r="D381" s="2" t="s">
        <v>2737</v>
      </c>
    </row>
    <row r="382" customFormat="false" ht="11.25" hidden="false" customHeight="false" outlineLevel="0" collapsed="false">
      <c r="A382" s="2" t="n">
        <v>381</v>
      </c>
      <c r="B382" s="2" t="s">
        <v>2733</v>
      </c>
      <c r="C382" s="2" t="s">
        <v>2738</v>
      </c>
      <c r="D382" s="2" t="s">
        <v>2739</v>
      </c>
    </row>
    <row r="383" customFormat="false" ht="11.25" hidden="false" customHeight="false" outlineLevel="0" collapsed="false">
      <c r="A383" s="2" t="n">
        <v>382</v>
      </c>
      <c r="B383" s="2" t="s">
        <v>2733</v>
      </c>
      <c r="C383" s="2" t="s">
        <v>2740</v>
      </c>
      <c r="D383" s="2" t="s">
        <v>2741</v>
      </c>
    </row>
    <row r="384" customFormat="false" ht="11.25" hidden="false" customHeight="false" outlineLevel="0" collapsed="false">
      <c r="A384" s="2" t="n">
        <v>383</v>
      </c>
      <c r="B384" s="2" t="s">
        <v>2733</v>
      </c>
      <c r="C384" s="2" t="s">
        <v>2742</v>
      </c>
      <c r="D384" s="2" t="s">
        <v>2743</v>
      </c>
    </row>
    <row r="385" customFormat="false" ht="11.25" hidden="false" customHeight="false" outlineLevel="0" collapsed="false">
      <c r="A385" s="2" t="n">
        <v>384</v>
      </c>
      <c r="B385" s="2" t="s">
        <v>2733</v>
      </c>
      <c r="C385" s="2" t="s">
        <v>2295</v>
      </c>
      <c r="D385" s="2" t="s">
        <v>2744</v>
      </c>
    </row>
    <row r="386" customFormat="false" ht="11.25" hidden="false" customHeight="false" outlineLevel="0" collapsed="false">
      <c r="A386" s="2" t="n">
        <v>385</v>
      </c>
      <c r="B386" s="2" t="s">
        <v>2733</v>
      </c>
      <c r="C386" s="2" t="s">
        <v>2745</v>
      </c>
      <c r="D386" s="2" t="s">
        <v>2746</v>
      </c>
    </row>
    <row r="387" customFormat="false" ht="11.25" hidden="false" customHeight="false" outlineLevel="0" collapsed="false">
      <c r="A387" s="2" t="n">
        <v>386</v>
      </c>
      <c r="B387" s="2" t="s">
        <v>2733</v>
      </c>
      <c r="C387" s="2" t="s">
        <v>2733</v>
      </c>
      <c r="D387" s="2" t="s">
        <v>2747</v>
      </c>
    </row>
    <row r="388" customFormat="false" ht="11.25" hidden="false" customHeight="false" outlineLevel="0" collapsed="false">
      <c r="A388" s="2" t="n">
        <v>387</v>
      </c>
      <c r="B388" s="2" t="s">
        <v>2733</v>
      </c>
      <c r="C388" s="2" t="s">
        <v>2748</v>
      </c>
      <c r="D388" s="2" t="s">
        <v>2749</v>
      </c>
    </row>
    <row r="389" customFormat="false" ht="11.25" hidden="false" customHeight="false" outlineLevel="0" collapsed="false">
      <c r="A389" s="2" t="n">
        <v>388</v>
      </c>
      <c r="B389" s="2" t="s">
        <v>2733</v>
      </c>
      <c r="C389" s="2" t="s">
        <v>2750</v>
      </c>
      <c r="D389" s="2" t="s">
        <v>2751</v>
      </c>
    </row>
    <row r="390" customFormat="false" ht="11.25" hidden="false" customHeight="false" outlineLevel="0" collapsed="false">
      <c r="A390" s="2" t="n">
        <v>389</v>
      </c>
      <c r="B390" s="2" t="s">
        <v>2733</v>
      </c>
      <c r="C390" s="2" t="s">
        <v>2752</v>
      </c>
      <c r="D390" s="2" t="s">
        <v>2753</v>
      </c>
    </row>
    <row r="391" customFormat="false" ht="11.25" hidden="false" customHeight="false" outlineLevel="0" collapsed="false">
      <c r="A391" s="2" t="n">
        <v>390</v>
      </c>
      <c r="B391" s="2" t="s">
        <v>2754</v>
      </c>
      <c r="C391" s="2" t="s">
        <v>2538</v>
      </c>
      <c r="D391" s="2" t="s">
        <v>2755</v>
      </c>
    </row>
    <row r="392" customFormat="false" ht="11.25" hidden="false" customHeight="false" outlineLevel="0" collapsed="false">
      <c r="A392" s="2" t="n">
        <v>391</v>
      </c>
      <c r="B392" s="2" t="s">
        <v>2754</v>
      </c>
      <c r="C392" s="2" t="s">
        <v>2756</v>
      </c>
      <c r="D392" s="2" t="s">
        <v>2757</v>
      </c>
    </row>
    <row r="393" customFormat="false" ht="11.25" hidden="false" customHeight="false" outlineLevel="0" collapsed="false">
      <c r="A393" s="2" t="n">
        <v>392</v>
      </c>
      <c r="B393" s="2" t="s">
        <v>2754</v>
      </c>
      <c r="C393" s="2" t="s">
        <v>2758</v>
      </c>
      <c r="D393" s="2" t="s">
        <v>2759</v>
      </c>
    </row>
    <row r="394" customFormat="false" ht="11.25" hidden="false" customHeight="false" outlineLevel="0" collapsed="false">
      <c r="A394" s="2" t="n">
        <v>393</v>
      </c>
      <c r="B394" s="2" t="s">
        <v>2754</v>
      </c>
      <c r="C394" s="2" t="s">
        <v>2760</v>
      </c>
      <c r="D394" s="2" t="s">
        <v>2761</v>
      </c>
    </row>
    <row r="395" customFormat="false" ht="11.25" hidden="false" customHeight="false" outlineLevel="0" collapsed="false">
      <c r="A395" s="2" t="n">
        <v>394</v>
      </c>
      <c r="B395" s="2" t="s">
        <v>2754</v>
      </c>
      <c r="C395" s="2" t="s">
        <v>2762</v>
      </c>
      <c r="D395" s="2" t="s">
        <v>2763</v>
      </c>
    </row>
    <row r="396" customFormat="false" ht="11.25" hidden="false" customHeight="false" outlineLevel="0" collapsed="false">
      <c r="A396" s="2" t="n">
        <v>395</v>
      </c>
      <c r="B396" s="2" t="s">
        <v>2754</v>
      </c>
      <c r="C396" s="2" t="s">
        <v>2764</v>
      </c>
      <c r="D396" s="2" t="s">
        <v>2765</v>
      </c>
    </row>
    <row r="397" customFormat="false" ht="11.25" hidden="false" customHeight="false" outlineLevel="0" collapsed="false">
      <c r="A397" s="2" t="n">
        <v>396</v>
      </c>
      <c r="B397" s="2" t="s">
        <v>2754</v>
      </c>
      <c r="C397" s="2" t="s">
        <v>2766</v>
      </c>
      <c r="D397" s="2" t="s">
        <v>2767</v>
      </c>
    </row>
    <row r="398" customFormat="false" ht="11.25" hidden="false" customHeight="false" outlineLevel="0" collapsed="false">
      <c r="A398" s="2" t="n">
        <v>397</v>
      </c>
      <c r="B398" s="2" t="s">
        <v>2754</v>
      </c>
      <c r="C398" s="2" t="s">
        <v>2768</v>
      </c>
      <c r="D398" s="2" t="s">
        <v>2769</v>
      </c>
    </row>
    <row r="399" customFormat="false" ht="11.25" hidden="false" customHeight="false" outlineLevel="0" collapsed="false">
      <c r="A399" s="2" t="n">
        <v>398</v>
      </c>
      <c r="B399" s="2" t="s">
        <v>2754</v>
      </c>
      <c r="C399" s="2" t="s">
        <v>2770</v>
      </c>
      <c r="D399" s="2" t="s">
        <v>2771</v>
      </c>
    </row>
    <row r="400" customFormat="false" ht="11.25" hidden="false" customHeight="false" outlineLevel="0" collapsed="false">
      <c r="A400" s="2" t="n">
        <v>399</v>
      </c>
      <c r="B400" s="2" t="s">
        <v>2754</v>
      </c>
      <c r="C400" s="2" t="s">
        <v>2754</v>
      </c>
      <c r="D400" s="2" t="s">
        <v>2772</v>
      </c>
    </row>
    <row r="401" customFormat="false" ht="11.25" hidden="false" customHeight="false" outlineLevel="0" collapsed="false">
      <c r="A401" s="2" t="n">
        <v>400</v>
      </c>
      <c r="B401" s="2" t="s">
        <v>2754</v>
      </c>
      <c r="C401" s="2" t="s">
        <v>2072</v>
      </c>
      <c r="D401" s="2" t="s">
        <v>2773</v>
      </c>
    </row>
    <row r="402" customFormat="false" ht="11.25" hidden="false" customHeight="false" outlineLevel="0" collapsed="false">
      <c r="A402" s="2" t="n">
        <v>401</v>
      </c>
      <c r="B402" s="2" t="s">
        <v>2774</v>
      </c>
      <c r="C402" s="2" t="s">
        <v>116</v>
      </c>
      <c r="D402" s="2" t="s">
        <v>2775</v>
      </c>
    </row>
    <row r="403" customFormat="false" ht="11.25" hidden="false" customHeight="false" outlineLevel="0" collapsed="false">
      <c r="A403" s="2" t="n">
        <v>402</v>
      </c>
      <c r="B403" s="2" t="s">
        <v>2774</v>
      </c>
      <c r="C403" s="2" t="s">
        <v>2713</v>
      </c>
      <c r="D403" s="2" t="s">
        <v>2776</v>
      </c>
    </row>
    <row r="404" customFormat="false" ht="11.25" hidden="false" customHeight="false" outlineLevel="0" collapsed="false">
      <c r="A404" s="2" t="n">
        <v>403</v>
      </c>
      <c r="B404" s="2" t="s">
        <v>2774</v>
      </c>
      <c r="C404" s="2" t="s">
        <v>2777</v>
      </c>
      <c r="D404" s="2" t="s">
        <v>2778</v>
      </c>
    </row>
    <row r="405" customFormat="false" ht="11.25" hidden="false" customHeight="false" outlineLevel="0" collapsed="false">
      <c r="A405" s="2" t="n">
        <v>404</v>
      </c>
      <c r="B405" s="2" t="s">
        <v>2774</v>
      </c>
      <c r="C405" s="2" t="s">
        <v>2779</v>
      </c>
      <c r="D405" s="2" t="s">
        <v>2780</v>
      </c>
    </row>
    <row r="406" customFormat="false" ht="11.25" hidden="false" customHeight="false" outlineLevel="0" collapsed="false">
      <c r="A406" s="2" t="n">
        <v>405</v>
      </c>
      <c r="B406" s="2" t="s">
        <v>2774</v>
      </c>
      <c r="C406" s="2" t="s">
        <v>2420</v>
      </c>
      <c r="D406" s="2" t="s">
        <v>2781</v>
      </c>
    </row>
    <row r="407" customFormat="false" ht="11.25" hidden="false" customHeight="false" outlineLevel="0" collapsed="false">
      <c r="A407" s="2" t="n">
        <v>406</v>
      </c>
      <c r="B407" s="2" t="s">
        <v>2774</v>
      </c>
      <c r="C407" s="2" t="s">
        <v>2782</v>
      </c>
      <c r="D407" s="2" t="s">
        <v>2783</v>
      </c>
    </row>
    <row r="408" customFormat="false" ht="11.25" hidden="false" customHeight="false" outlineLevel="0" collapsed="false">
      <c r="A408" s="2" t="n">
        <v>407</v>
      </c>
      <c r="B408" s="2" t="s">
        <v>2774</v>
      </c>
      <c r="C408" s="2" t="s">
        <v>2784</v>
      </c>
      <c r="D408" s="2" t="s">
        <v>2785</v>
      </c>
    </row>
    <row r="409" customFormat="false" ht="11.25" hidden="false" customHeight="false" outlineLevel="0" collapsed="false">
      <c r="A409" s="2" t="n">
        <v>408</v>
      </c>
      <c r="B409" s="2" t="s">
        <v>2774</v>
      </c>
      <c r="C409" s="2" t="s">
        <v>2786</v>
      </c>
      <c r="D409" s="2" t="s">
        <v>2787</v>
      </c>
    </row>
    <row r="410" customFormat="false" ht="11.25" hidden="false" customHeight="false" outlineLevel="0" collapsed="false">
      <c r="A410" s="2" t="n">
        <v>409</v>
      </c>
      <c r="B410" s="2" t="s">
        <v>2774</v>
      </c>
      <c r="C410" s="2" t="s">
        <v>2788</v>
      </c>
      <c r="D410" s="2" t="s">
        <v>2789</v>
      </c>
    </row>
    <row r="411" customFormat="false" ht="11.25" hidden="false" customHeight="false" outlineLevel="0" collapsed="false">
      <c r="A411" s="2" t="n">
        <v>410</v>
      </c>
      <c r="B411" s="2" t="s">
        <v>2774</v>
      </c>
      <c r="C411" s="2" t="s">
        <v>2790</v>
      </c>
      <c r="D411" s="2" t="s">
        <v>2791</v>
      </c>
    </row>
    <row r="412" customFormat="false" ht="11.25" hidden="false" customHeight="false" outlineLevel="0" collapsed="false">
      <c r="A412" s="2" t="n">
        <v>411</v>
      </c>
      <c r="B412" s="2" t="s">
        <v>2774</v>
      </c>
      <c r="C412" s="2" t="s">
        <v>2792</v>
      </c>
      <c r="D412" s="2" t="s">
        <v>2793</v>
      </c>
    </row>
    <row r="413" customFormat="false" ht="11.25" hidden="false" customHeight="false" outlineLevel="0" collapsed="false">
      <c r="A413" s="2" t="n">
        <v>412</v>
      </c>
      <c r="B413" s="2" t="s">
        <v>2774</v>
      </c>
      <c r="C413" s="2" t="s">
        <v>2794</v>
      </c>
      <c r="D413" s="2" t="s">
        <v>2795</v>
      </c>
    </row>
    <row r="414" customFormat="false" ht="11.25" hidden="false" customHeight="false" outlineLevel="0" collapsed="false">
      <c r="A414" s="2" t="n">
        <v>413</v>
      </c>
      <c r="B414" s="2" t="s">
        <v>2774</v>
      </c>
      <c r="C414" s="2" t="s">
        <v>2796</v>
      </c>
      <c r="D414" s="2" t="s">
        <v>2797</v>
      </c>
    </row>
    <row r="415" customFormat="false" ht="11.25" hidden="false" customHeight="false" outlineLevel="0" collapsed="false">
      <c r="A415" s="2" t="n">
        <v>414</v>
      </c>
      <c r="B415" s="2" t="s">
        <v>2774</v>
      </c>
      <c r="C415" s="2" t="s">
        <v>2745</v>
      </c>
      <c r="D415" s="2" t="s">
        <v>2798</v>
      </c>
    </row>
    <row r="416" customFormat="false" ht="11.25" hidden="false" customHeight="false" outlineLevel="0" collapsed="false">
      <c r="A416" s="2" t="n">
        <v>415</v>
      </c>
      <c r="B416" s="2" t="s">
        <v>2774</v>
      </c>
      <c r="C416" s="2" t="s">
        <v>2774</v>
      </c>
      <c r="D416" s="2" t="s">
        <v>2799</v>
      </c>
    </row>
    <row r="417" customFormat="false" ht="11.25" hidden="false" customHeight="false" outlineLevel="0" collapsed="false">
      <c r="A417" s="2" t="n">
        <v>416</v>
      </c>
      <c r="B417" s="2" t="s">
        <v>2774</v>
      </c>
      <c r="C417" s="2" t="s">
        <v>2800</v>
      </c>
      <c r="D417" s="2" t="s">
        <v>2801</v>
      </c>
    </row>
    <row r="418" customFormat="false" ht="11.25" hidden="false" customHeight="false" outlineLevel="0" collapsed="false">
      <c r="A418" s="2" t="n">
        <v>417</v>
      </c>
      <c r="B418" s="2" t="s">
        <v>2802</v>
      </c>
      <c r="C418" s="2" t="s">
        <v>2803</v>
      </c>
      <c r="D418" s="2" t="s">
        <v>2804</v>
      </c>
    </row>
    <row r="419" customFormat="false" ht="11.25" hidden="false" customHeight="false" outlineLevel="0" collapsed="false">
      <c r="A419" s="2" t="n">
        <v>418</v>
      </c>
      <c r="B419" s="2" t="s">
        <v>2802</v>
      </c>
      <c r="C419" s="2" t="s">
        <v>2805</v>
      </c>
      <c r="D419" s="2" t="s">
        <v>2806</v>
      </c>
    </row>
    <row r="420" customFormat="false" ht="11.25" hidden="false" customHeight="false" outlineLevel="0" collapsed="false">
      <c r="A420" s="2" t="n">
        <v>419</v>
      </c>
      <c r="B420" s="2" t="s">
        <v>2802</v>
      </c>
      <c r="C420" s="2" t="s">
        <v>2807</v>
      </c>
      <c r="D420" s="2" t="s">
        <v>2808</v>
      </c>
    </row>
    <row r="421" customFormat="false" ht="11.25" hidden="false" customHeight="false" outlineLevel="0" collapsed="false">
      <c r="A421" s="2" t="n">
        <v>420</v>
      </c>
      <c r="B421" s="2" t="s">
        <v>2802</v>
      </c>
      <c r="C421" s="2" t="s">
        <v>2764</v>
      </c>
      <c r="D421" s="2" t="s">
        <v>2809</v>
      </c>
    </row>
    <row r="422" customFormat="false" ht="11.25" hidden="false" customHeight="false" outlineLevel="0" collapsed="false">
      <c r="A422" s="2" t="n">
        <v>421</v>
      </c>
      <c r="B422" s="2" t="s">
        <v>2802</v>
      </c>
      <c r="C422" s="2" t="s">
        <v>2810</v>
      </c>
      <c r="D422" s="2" t="s">
        <v>2811</v>
      </c>
    </row>
    <row r="423" customFormat="false" ht="11.25" hidden="false" customHeight="false" outlineLevel="0" collapsed="false">
      <c r="A423" s="2" t="n">
        <v>422</v>
      </c>
      <c r="B423" s="2" t="s">
        <v>2802</v>
      </c>
      <c r="C423" s="2" t="s">
        <v>2812</v>
      </c>
      <c r="D423" s="2" t="s">
        <v>2813</v>
      </c>
    </row>
    <row r="424" customFormat="false" ht="11.25" hidden="false" customHeight="false" outlineLevel="0" collapsed="false">
      <c r="A424" s="2" t="n">
        <v>423</v>
      </c>
      <c r="B424" s="2" t="s">
        <v>2802</v>
      </c>
      <c r="C424" s="2" t="s">
        <v>2814</v>
      </c>
      <c r="D424" s="2" t="s">
        <v>2815</v>
      </c>
    </row>
    <row r="425" customFormat="false" ht="11.25" hidden="false" customHeight="false" outlineLevel="0" collapsed="false">
      <c r="A425" s="2" t="n">
        <v>424</v>
      </c>
      <c r="B425" s="2" t="s">
        <v>2802</v>
      </c>
      <c r="C425" s="2" t="s">
        <v>2802</v>
      </c>
      <c r="D425" s="2" t="s">
        <v>2816</v>
      </c>
    </row>
    <row r="426" customFormat="false" ht="11.25" hidden="false" customHeight="false" outlineLevel="0" collapsed="false">
      <c r="A426" s="2" t="n">
        <v>425</v>
      </c>
      <c r="B426" s="2" t="s">
        <v>2802</v>
      </c>
      <c r="C426" s="2" t="s">
        <v>2817</v>
      </c>
      <c r="D426" s="2" t="s">
        <v>2818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BA8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true" hidden="false" outlineLevel="0" max="1" min="1" style="625" width="32.58"/>
    <col collapsed="false" customWidth="false" hidden="false" outlineLevel="0" max="2" min="2" style="490" width="9.13"/>
    <col collapsed="false" customWidth="false" hidden="false" outlineLevel="0" max="3" min="3" style="626" width="9.13"/>
    <col collapsed="false" customWidth="true" hidden="false" outlineLevel="0" max="4" min="4" style="626" width="26.57"/>
    <col collapsed="false" customWidth="true" hidden="false" outlineLevel="0" max="6" min="5" style="627" width="26.57"/>
    <col collapsed="false" customWidth="true" hidden="false" outlineLevel="0" max="7" min="7" style="627" width="31.42"/>
    <col collapsed="false" customWidth="true" hidden="false" outlineLevel="0" max="8" min="8" style="627" width="40.86"/>
    <col collapsed="false" customWidth="true" hidden="false" outlineLevel="0" max="9" min="9" style="627" width="14.58"/>
    <col collapsed="false" customWidth="true" hidden="false" outlineLevel="0" max="10" min="10" style="627" width="26.86"/>
    <col collapsed="false" customWidth="true" hidden="false" outlineLevel="0" max="11" min="11" style="627" width="50"/>
    <col collapsed="false" customWidth="true" hidden="false" outlineLevel="0" max="13" min="12" style="627" width="10.72"/>
    <col collapsed="false" customWidth="true" hidden="false" outlineLevel="0" max="14" min="14" style="627" width="55.14"/>
    <col collapsed="false" customWidth="true" hidden="false" outlineLevel="0" max="15" min="15" style="627" width="31.86"/>
    <col collapsed="false" customWidth="true" hidden="false" outlineLevel="0" max="16" min="16" style="627" width="23.85"/>
    <col collapsed="false" customWidth="true" hidden="false" outlineLevel="0" max="17" min="17" style="627" width="46.57"/>
    <col collapsed="false" customWidth="true" hidden="false" outlineLevel="0" max="18" min="18" style="627" width="24"/>
    <col collapsed="false" customWidth="true" hidden="false" outlineLevel="0" max="19" min="19" style="627" width="20.57"/>
    <col collapsed="false" customWidth="true" hidden="false" outlineLevel="0" max="20" min="20" style="627" width="22"/>
    <col collapsed="false" customWidth="true" hidden="false" outlineLevel="0" max="22" min="21" style="627" width="26.43"/>
    <col collapsed="false" customWidth="true" hidden="false" outlineLevel="0" max="23" min="23" style="627" width="3.28"/>
    <col collapsed="false" customWidth="true" hidden="false" outlineLevel="0" max="24" min="24" style="627" width="59.71"/>
    <col collapsed="false" customWidth="true" hidden="false" outlineLevel="0" max="25" min="25" style="627" width="49.14"/>
    <col collapsed="false" customWidth="true" hidden="false" outlineLevel="0" max="26" min="26" style="627" width="11.13"/>
    <col collapsed="false" customWidth="true" hidden="false" outlineLevel="0" max="30" min="27" style="627" width="29"/>
    <col collapsed="false" customWidth="false" hidden="false" outlineLevel="0" max="31" min="31" style="627" width="9.13"/>
    <col collapsed="false" customWidth="true" hidden="false" outlineLevel="0" max="32" min="32" style="627" width="34.71"/>
    <col collapsed="false" customWidth="false" hidden="false" outlineLevel="0" max="33" min="33" style="627" width="9.13"/>
    <col collapsed="false" customWidth="true" hidden="false" outlineLevel="0" max="35" min="34" style="627" width="34.43"/>
    <col collapsed="false" customWidth="false" hidden="false" outlineLevel="0" max="36" min="36" style="627" width="9.13"/>
    <col collapsed="false" customWidth="true" hidden="false" outlineLevel="0" max="37" min="37" style="627" width="24.57"/>
    <col collapsed="false" customWidth="false" hidden="false" outlineLevel="0" max="38" min="38" style="627" width="9.13"/>
    <col collapsed="false" customWidth="true" hidden="false" outlineLevel="0" max="39" min="39" style="627" width="26.14"/>
    <col collapsed="false" customWidth="true" hidden="false" outlineLevel="0" max="40" min="40" style="627" width="1.71"/>
    <col collapsed="false" customWidth="false" hidden="false" outlineLevel="0" max="41" min="41" style="627" width="9.13"/>
    <col collapsed="false" customWidth="true" hidden="false" outlineLevel="0" max="42" min="42" style="627" width="27.28"/>
    <col collapsed="false" customWidth="true" hidden="false" outlineLevel="0" max="43" min="43" style="627" width="29.72"/>
    <col collapsed="false" customWidth="true" hidden="false" outlineLevel="0" max="44" min="44" style="627" width="1.71"/>
    <col collapsed="false" customWidth="true" hidden="false" outlineLevel="0" max="45" min="45" style="627" width="21.43"/>
    <col collapsed="false" customWidth="true" hidden="false" outlineLevel="0" max="46" min="46" style="627" width="1.71"/>
    <col collapsed="false" customWidth="true" hidden="false" outlineLevel="0" max="47" min="47" style="627" width="31.28"/>
    <col collapsed="false" customWidth="true" hidden="false" outlineLevel="0" max="48" min="48" style="627" width="1.71"/>
    <col collapsed="false" customWidth="false" hidden="false" outlineLevel="0" max="50" min="49" style="628" width="9.13"/>
    <col collapsed="false" customWidth="false" hidden="false" outlineLevel="0" max="51" min="51" style="627" width="9.13"/>
    <col collapsed="false" customWidth="true" hidden="false" outlineLevel="0" max="52" min="52" style="627" width="20"/>
    <col collapsed="false" customWidth="true" hidden="false" outlineLevel="0" max="53" min="53" style="627" width="42.86"/>
    <col collapsed="false" customWidth="false" hidden="false" outlineLevel="0" max="1024" min="54" style="627" width="9.13"/>
  </cols>
  <sheetData>
    <row r="1" s="634" customFormat="true" ht="43.5" hidden="false" customHeight="true" outlineLevel="0" collapsed="false">
      <c r="A1" s="629" t="s">
        <v>289</v>
      </c>
      <c r="B1" s="629" t="s">
        <v>2819</v>
      </c>
      <c r="C1" s="629" t="s">
        <v>2820</v>
      </c>
      <c r="D1" s="629" t="s">
        <v>2821</v>
      </c>
      <c r="E1" s="629" t="s">
        <v>2822</v>
      </c>
      <c r="F1" s="629" t="s">
        <v>2823</v>
      </c>
      <c r="G1" s="629" t="s">
        <v>2824</v>
      </c>
      <c r="H1" s="629" t="s">
        <v>2825</v>
      </c>
      <c r="I1" s="629" t="s">
        <v>2826</v>
      </c>
      <c r="J1" s="629" t="s">
        <v>2827</v>
      </c>
      <c r="K1" s="629" t="s">
        <v>2828</v>
      </c>
      <c r="L1" s="629"/>
      <c r="M1" s="629"/>
      <c r="N1" s="630" t="s">
        <v>2829</v>
      </c>
      <c r="O1" s="629" t="s">
        <v>2830</v>
      </c>
      <c r="P1" s="629" t="s">
        <v>2831</v>
      </c>
      <c r="Q1" s="629" t="s">
        <v>2832</v>
      </c>
      <c r="R1" s="629" t="s">
        <v>2833</v>
      </c>
      <c r="S1" s="629" t="s">
        <v>2834</v>
      </c>
      <c r="T1" s="631" t="s">
        <v>2835</v>
      </c>
      <c r="U1" s="631" t="s">
        <v>2836</v>
      </c>
      <c r="V1" s="631"/>
      <c r="W1" s="632" t="s">
        <v>2837</v>
      </c>
      <c r="X1" s="629" t="s">
        <v>2838</v>
      </c>
      <c r="Y1" s="629" t="s">
        <v>2839</v>
      </c>
      <c r="Z1" s="629"/>
      <c r="AA1" s="633" t="s">
        <v>2840</v>
      </c>
      <c r="AB1" s="633"/>
      <c r="AC1" s="633" t="s">
        <v>2841</v>
      </c>
      <c r="AD1" s="633"/>
      <c r="AF1" s="631" t="s">
        <v>2842</v>
      </c>
      <c r="AH1" s="629" t="s">
        <v>2843</v>
      </c>
      <c r="AI1" s="629" t="s">
        <v>2844</v>
      </c>
      <c r="AK1" s="629" t="s">
        <v>2845</v>
      </c>
      <c r="AM1" s="629" t="s">
        <v>2846</v>
      </c>
      <c r="AP1" s="629" t="s">
        <v>2847</v>
      </c>
      <c r="AQ1" s="629" t="s">
        <v>2848</v>
      </c>
      <c r="AS1" s="635" t="s">
        <v>2849</v>
      </c>
      <c r="AU1" s="631" t="s">
        <v>2850</v>
      </c>
      <c r="AW1" s="636" t="s">
        <v>2851</v>
      </c>
      <c r="AX1" s="636" t="s">
        <v>2852</v>
      </c>
      <c r="AZ1" s="637" t="s">
        <v>2853</v>
      </c>
      <c r="BA1" s="637"/>
    </row>
    <row r="2" customFormat="false" ht="66.75" hidden="false" customHeight="true" outlineLevel="0" collapsed="false">
      <c r="A2" s="638" t="s">
        <v>2854</v>
      </c>
      <c r="B2" s="639" t="n">
        <v>2000</v>
      </c>
      <c r="C2" s="639" t="n">
        <v>2013</v>
      </c>
      <c r="D2" s="639" t="s">
        <v>89</v>
      </c>
      <c r="E2" s="640" t="s">
        <v>2855</v>
      </c>
      <c r="F2" s="640" t="s">
        <v>2856</v>
      </c>
      <c r="G2" s="640" t="s">
        <v>2857</v>
      </c>
      <c r="H2" s="640" t="s">
        <v>70</v>
      </c>
      <c r="I2" s="640" t="s">
        <v>95</v>
      </c>
      <c r="J2" s="640" t="s">
        <v>2858</v>
      </c>
      <c r="K2" s="641" t="s">
        <v>2859</v>
      </c>
      <c r="L2" s="641" t="s">
        <v>2859</v>
      </c>
      <c r="M2" s="641" t="n">
        <v>1</v>
      </c>
      <c r="N2" s="642" t="s">
        <v>2860</v>
      </c>
      <c r="O2" s="641" t="s">
        <v>2861</v>
      </c>
      <c r="P2" s="643" t="s">
        <v>2862</v>
      </c>
      <c r="Q2" s="644" t="s">
        <v>192</v>
      </c>
      <c r="R2" s="645" t="s">
        <v>2863</v>
      </c>
      <c r="S2" s="646" t="s">
        <v>2864</v>
      </c>
      <c r="T2" s="647" t="s">
        <v>2865</v>
      </c>
      <c r="U2" s="641" t="s">
        <v>2866</v>
      </c>
      <c r="V2" s="648" t="n">
        <v>1</v>
      </c>
      <c r="W2" s="4"/>
      <c r="X2" s="649" t="s">
        <v>302</v>
      </c>
      <c r="Y2" s="639" t="s">
        <v>2867</v>
      </c>
      <c r="Z2" s="639"/>
      <c r="AA2" s="650" t="s">
        <v>138</v>
      </c>
      <c r="AB2" s="651" t="s">
        <v>2868</v>
      </c>
      <c r="AC2" s="639" t="s">
        <v>2869</v>
      </c>
      <c r="AD2" s="651" t="s">
        <v>2869</v>
      </c>
      <c r="AF2" s="640" t="s">
        <v>2866</v>
      </c>
      <c r="AH2" s="640" t="s">
        <v>2870</v>
      </c>
      <c r="AI2" s="640" t="s">
        <v>2870</v>
      </c>
      <c r="AK2" s="640" t="s">
        <v>2871</v>
      </c>
      <c r="AM2" s="640" t="s">
        <v>2872</v>
      </c>
      <c r="AP2" s="4" t="s">
        <v>136</v>
      </c>
      <c r="AQ2" s="639" t="s">
        <v>300</v>
      </c>
      <c r="AS2" s="639" t="s">
        <v>2873</v>
      </c>
      <c r="AU2" s="640" t="s">
        <v>2874</v>
      </c>
      <c r="AW2" s="652" t="s">
        <v>2875</v>
      </c>
      <c r="AX2" s="652" t="s">
        <v>2875</v>
      </c>
      <c r="AZ2" s="653" t="s">
        <v>2876</v>
      </c>
      <c r="BA2" s="654" t="s">
        <v>2877</v>
      </c>
    </row>
    <row r="3" customFormat="false" ht="66.75" hidden="false" customHeight="true" outlineLevel="0" collapsed="false">
      <c r="A3" s="638" t="s">
        <v>2878</v>
      </c>
      <c r="B3" s="639" t="n">
        <v>2001</v>
      </c>
      <c r="C3" s="639" t="n">
        <v>2014</v>
      </c>
      <c r="D3" s="639" t="s">
        <v>35</v>
      </c>
      <c r="E3" s="640" t="s">
        <v>2879</v>
      </c>
      <c r="F3" s="640" t="s">
        <v>2880</v>
      </c>
      <c r="G3" s="640" t="s">
        <v>2881</v>
      </c>
      <c r="H3" s="640" t="s">
        <v>2882</v>
      </c>
      <c r="I3" s="640" t="s">
        <v>96</v>
      </c>
      <c r="J3" s="640" t="s">
        <v>2883</v>
      </c>
      <c r="K3" s="641" t="s">
        <v>2884</v>
      </c>
      <c r="L3" s="641" t="s">
        <v>2884</v>
      </c>
      <c r="M3" s="641" t="n">
        <v>2</v>
      </c>
      <c r="N3" s="642" t="s">
        <v>2885</v>
      </c>
      <c r="O3" s="641" t="s">
        <v>2886</v>
      </c>
      <c r="P3" s="643" t="s">
        <v>41</v>
      </c>
      <c r="Q3" s="644" t="s">
        <v>2887</v>
      </c>
      <c r="R3" s="655" t="s">
        <v>2888</v>
      </c>
      <c r="S3" s="646" t="s">
        <v>2889</v>
      </c>
      <c r="T3" s="647" t="s">
        <v>2890</v>
      </c>
      <c r="U3" s="641" t="s">
        <v>2891</v>
      </c>
      <c r="V3" s="648" t="n">
        <v>2</v>
      </c>
      <c r="W3" s="4"/>
      <c r="X3" s="649" t="s">
        <v>301</v>
      </c>
      <c r="Y3" s="639" t="s">
        <v>2892</v>
      </c>
      <c r="Z3" s="639"/>
      <c r="AA3" s="650" t="s">
        <v>2868</v>
      </c>
      <c r="AB3" s="651" t="s">
        <v>2893</v>
      </c>
      <c r="AC3" s="639" t="s">
        <v>2894</v>
      </c>
      <c r="AD3" s="651" t="s">
        <v>2894</v>
      </c>
      <c r="AF3" s="640" t="s">
        <v>2891</v>
      </c>
      <c r="AH3" s="640" t="s">
        <v>2895</v>
      </c>
      <c r="AI3" s="640" t="s">
        <v>2896</v>
      </c>
      <c r="AK3" s="640" t="s">
        <v>2897</v>
      </c>
      <c r="AM3" s="640" t="s">
        <v>2898</v>
      </c>
      <c r="AP3" s="4" t="s">
        <v>300</v>
      </c>
      <c r="AQ3" s="639" t="s">
        <v>301</v>
      </c>
      <c r="AS3" s="639" t="s">
        <v>2899</v>
      </c>
      <c r="AU3" s="640" t="s">
        <v>2900</v>
      </c>
      <c r="AW3" s="652" t="s">
        <v>2901</v>
      </c>
      <c r="AX3" s="652" t="s">
        <v>2901</v>
      </c>
      <c r="AZ3" s="656" t="s">
        <v>2902</v>
      </c>
      <c r="BA3" s="655" t="s">
        <v>2903</v>
      </c>
    </row>
    <row r="4" customFormat="false" ht="66.75" hidden="false" customHeight="true" outlineLevel="0" collapsed="false">
      <c r="A4" s="638" t="s">
        <v>2904</v>
      </c>
      <c r="B4" s="639" t="n">
        <v>2002</v>
      </c>
      <c r="C4" s="639" t="n">
        <v>2015</v>
      </c>
      <c r="E4" s="640" t="s">
        <v>2905</v>
      </c>
      <c r="F4" s="640" t="s">
        <v>2906</v>
      </c>
      <c r="H4" s="640" t="s">
        <v>2907</v>
      </c>
      <c r="I4" s="640" t="s">
        <v>97</v>
      </c>
      <c r="J4" s="640" t="s">
        <v>2908</v>
      </c>
      <c r="K4" s="641" t="s">
        <v>2909</v>
      </c>
      <c r="L4" s="641" t="s">
        <v>2909</v>
      </c>
      <c r="M4" s="641" t="n">
        <v>3</v>
      </c>
      <c r="N4" s="642" t="s">
        <v>2910</v>
      </c>
      <c r="O4" s="641" t="s">
        <v>2911</v>
      </c>
      <c r="Q4" s="644" t="s">
        <v>2912</v>
      </c>
      <c r="R4" s="655" t="s">
        <v>2913</v>
      </c>
      <c r="S4" s="646" t="s">
        <v>2914</v>
      </c>
      <c r="T4" s="647" t="s">
        <v>2915</v>
      </c>
      <c r="U4" s="641" t="s">
        <v>2916</v>
      </c>
      <c r="V4" s="648" t="n">
        <v>3</v>
      </c>
      <c r="W4" s="4"/>
      <c r="X4" s="649" t="s">
        <v>300</v>
      </c>
      <c r="Y4" s="639" t="s">
        <v>2917</v>
      </c>
      <c r="Z4" s="657"/>
      <c r="AA4" s="658" t="s">
        <v>2893</v>
      </c>
      <c r="AB4" s="627" t="s">
        <v>2918</v>
      </c>
      <c r="AC4" s="639" t="s">
        <v>2919</v>
      </c>
      <c r="AD4" s="651" t="s">
        <v>2919</v>
      </c>
      <c r="AF4" s="640" t="s">
        <v>2916</v>
      </c>
      <c r="AH4" s="640" t="s">
        <v>2920</v>
      </c>
      <c r="AK4" s="640" t="s">
        <v>2921</v>
      </c>
      <c r="AM4" s="640" t="s">
        <v>2922</v>
      </c>
      <c r="AP4" s="4" t="s">
        <v>301</v>
      </c>
      <c r="AQ4" s="639" t="s">
        <v>302</v>
      </c>
      <c r="AS4" s="639" t="s">
        <v>2923</v>
      </c>
      <c r="AU4" s="640" t="s">
        <v>2924</v>
      </c>
      <c r="AW4" s="652" t="s">
        <v>2925</v>
      </c>
      <c r="AX4" s="652" t="s">
        <v>2925</v>
      </c>
      <c r="AZ4" s="656" t="s">
        <v>2926</v>
      </c>
      <c r="BA4" s="655" t="s">
        <v>2927</v>
      </c>
    </row>
    <row r="5" customFormat="false" ht="66.75" hidden="false" customHeight="true" outlineLevel="0" collapsed="false">
      <c r="A5" s="638" t="s">
        <v>2928</v>
      </c>
      <c r="B5" s="639" t="n">
        <v>2003</v>
      </c>
      <c r="C5" s="639" t="n">
        <v>2016</v>
      </c>
      <c r="E5" s="640" t="s">
        <v>2929</v>
      </c>
      <c r="F5" s="640" t="s">
        <v>2930</v>
      </c>
      <c r="I5" s="640" t="s">
        <v>98</v>
      </c>
      <c r="K5" s="641" t="s">
        <v>2931</v>
      </c>
      <c r="L5" s="641" t="s">
        <v>2931</v>
      </c>
      <c r="M5" s="641" t="n">
        <v>4</v>
      </c>
      <c r="N5" s="656" t="s">
        <v>2932</v>
      </c>
      <c r="O5" s="640" t="s">
        <v>2870</v>
      </c>
      <c r="Q5" s="644" t="s">
        <v>2933</v>
      </c>
      <c r="R5" s="655" t="s">
        <v>2934</v>
      </c>
      <c r="T5" s="640" t="s">
        <v>2935</v>
      </c>
      <c r="U5" s="641" t="s">
        <v>2936</v>
      </c>
      <c r="V5" s="648" t="n">
        <v>4</v>
      </c>
      <c r="W5" s="4"/>
      <c r="X5" s="649" t="s">
        <v>136</v>
      </c>
      <c r="Y5" s="639" t="s">
        <v>2937</v>
      </c>
      <c r="Z5" s="657" t="n">
        <v>1</v>
      </c>
      <c r="AA5" s="658" t="s">
        <v>2918</v>
      </c>
      <c r="AF5" s="640" t="s">
        <v>2938</v>
      </c>
      <c r="AH5" s="640" t="s">
        <v>2939</v>
      </c>
      <c r="AK5" s="640" t="s">
        <v>2940</v>
      </c>
      <c r="AM5" s="640" t="s">
        <v>2941</v>
      </c>
      <c r="AP5" s="4" t="s">
        <v>302</v>
      </c>
      <c r="AQ5" s="639" t="s">
        <v>303</v>
      </c>
      <c r="AU5" s="640" t="s">
        <v>2942</v>
      </c>
      <c r="AW5" s="652" t="s">
        <v>2943</v>
      </c>
      <c r="AX5" s="652" t="s">
        <v>2943</v>
      </c>
      <c r="AZ5" s="656" t="s">
        <v>2944</v>
      </c>
      <c r="BA5" s="655" t="s">
        <v>2945</v>
      </c>
    </row>
    <row r="6" customFormat="false" ht="66.75" hidden="false" customHeight="true" outlineLevel="0" collapsed="false">
      <c r="A6" s="638" t="s">
        <v>2946</v>
      </c>
      <c r="B6" s="639" t="n">
        <v>2004</v>
      </c>
      <c r="C6" s="639" t="n">
        <v>2017</v>
      </c>
      <c r="E6" s="640" t="s">
        <v>2947</v>
      </c>
      <c r="F6" s="659"/>
      <c r="G6" s="629" t="s">
        <v>2948</v>
      </c>
      <c r="H6" s="629" t="s">
        <v>2949</v>
      </c>
      <c r="I6" s="640" t="s">
        <v>99</v>
      </c>
      <c r="J6" s="629" t="s">
        <v>2950</v>
      </c>
      <c r="N6" s="656" t="s">
        <v>2951</v>
      </c>
      <c r="O6" s="640" t="s">
        <v>2896</v>
      </c>
      <c r="R6" s="655" t="s">
        <v>192</v>
      </c>
      <c r="T6" s="640" t="s">
        <v>2952</v>
      </c>
      <c r="U6" s="641" t="s">
        <v>2938</v>
      </c>
      <c r="V6" s="648" t="n">
        <v>5</v>
      </c>
      <c r="W6" s="4"/>
      <c r="X6" s="660" t="n">
        <v>5555</v>
      </c>
      <c r="Y6" s="639"/>
      <c r="Z6" s="657"/>
      <c r="AA6" s="658"/>
      <c r="AH6" s="640" t="s">
        <v>2953</v>
      </c>
      <c r="AK6" s="640" t="s">
        <v>2954</v>
      </c>
      <c r="AM6" s="640" t="s">
        <v>2955</v>
      </c>
      <c r="AP6" s="4" t="s">
        <v>303</v>
      </c>
      <c r="AQ6" s="639" t="s">
        <v>304</v>
      </c>
      <c r="AU6" s="661" t="s">
        <v>2956</v>
      </c>
      <c r="AW6" s="652" t="s">
        <v>2957</v>
      </c>
      <c r="AX6" s="652" t="s">
        <v>2957</v>
      </c>
      <c r="AZ6" s="656" t="s">
        <v>2958</v>
      </c>
      <c r="BA6" s="655" t="s">
        <v>2959</v>
      </c>
    </row>
    <row r="7" customFormat="false" ht="66.75" hidden="false" customHeight="true" outlineLevel="0" collapsed="false">
      <c r="A7" s="638" t="s">
        <v>2960</v>
      </c>
      <c r="B7" s="639" t="n">
        <v>2005</v>
      </c>
      <c r="E7" s="640" t="s">
        <v>2961</v>
      </c>
      <c r="F7" s="659"/>
      <c r="G7" s="640" t="s">
        <v>2962</v>
      </c>
      <c r="H7" s="640" t="s">
        <v>2963</v>
      </c>
      <c r="I7" s="640" t="s">
        <v>100</v>
      </c>
      <c r="J7" s="640" t="s">
        <v>2964</v>
      </c>
      <c r="N7" s="662" t="s">
        <v>2965</v>
      </c>
      <c r="O7" s="640" t="s">
        <v>2895</v>
      </c>
      <c r="U7" s="641" t="s">
        <v>35</v>
      </c>
      <c r="V7" s="663" t="s">
        <v>100</v>
      </c>
      <c r="W7" s="4"/>
      <c r="X7" s="660" t="n">
        <v>66666</v>
      </c>
      <c r="Y7" s="639"/>
      <c r="Z7" s="657"/>
      <c r="AA7" s="658"/>
      <c r="AH7" s="640" t="s">
        <v>2966</v>
      </c>
      <c r="AK7" s="640" t="s">
        <v>2967</v>
      </c>
      <c r="AM7" s="640" t="s">
        <v>2968</v>
      </c>
      <c r="AP7" s="4" t="s">
        <v>304</v>
      </c>
      <c r="AQ7" s="639"/>
      <c r="AU7" s="661" t="s">
        <v>2969</v>
      </c>
      <c r="AW7" s="652" t="s">
        <v>2970</v>
      </c>
      <c r="AX7" s="652" t="s">
        <v>2970</v>
      </c>
    </row>
    <row r="8" customFormat="false" ht="66.75" hidden="false" customHeight="true" outlineLevel="0" collapsed="false">
      <c r="A8" s="638" t="s">
        <v>2971</v>
      </c>
      <c r="B8" s="639" t="n">
        <v>2006</v>
      </c>
      <c r="E8" s="640" t="s">
        <v>2972</v>
      </c>
      <c r="F8" s="659"/>
      <c r="G8" s="640" t="s">
        <v>2973</v>
      </c>
      <c r="H8" s="640" t="s">
        <v>2974</v>
      </c>
      <c r="I8" s="640" t="s">
        <v>101</v>
      </c>
      <c r="J8" s="640" t="s">
        <v>2975</v>
      </c>
      <c r="N8" s="664" t="s">
        <v>2976</v>
      </c>
      <c r="O8" s="640" t="s">
        <v>2920</v>
      </c>
      <c r="V8" s="663" t="s">
        <v>101</v>
      </c>
      <c r="W8" s="4"/>
      <c r="X8" s="660" t="n">
        <v>77777</v>
      </c>
      <c r="Y8" s="639"/>
      <c r="Z8" s="657"/>
      <c r="AA8" s="658"/>
      <c r="AK8" s="640" t="s">
        <v>2977</v>
      </c>
      <c r="AP8" s="4"/>
      <c r="AU8" s="661" t="s">
        <v>2978</v>
      </c>
      <c r="AW8" s="652" t="s">
        <v>2979</v>
      </c>
      <c r="AX8" s="652" t="s">
        <v>2979</v>
      </c>
    </row>
    <row r="9" customFormat="false" ht="66.75" hidden="false" customHeight="true" outlineLevel="0" collapsed="false">
      <c r="A9" s="638" t="s">
        <v>2980</v>
      </c>
      <c r="B9" s="639" t="n">
        <v>2007</v>
      </c>
      <c r="E9" s="640" t="s">
        <v>2981</v>
      </c>
      <c r="F9" s="659"/>
      <c r="G9" s="640" t="s">
        <v>2974</v>
      </c>
      <c r="I9" s="640" t="s">
        <v>130</v>
      </c>
      <c r="O9" s="640" t="s">
        <v>2939</v>
      </c>
      <c r="V9" s="663" t="s">
        <v>130</v>
      </c>
      <c r="W9" s="4"/>
      <c r="X9" s="660" t="n">
        <v>8888</v>
      </c>
      <c r="Y9" s="639"/>
      <c r="Z9" s="657" t="n">
        <v>1</v>
      </c>
      <c r="AA9" s="658"/>
      <c r="AK9" s="640" t="s">
        <v>2982</v>
      </c>
      <c r="AP9" s="4"/>
      <c r="AW9" s="652" t="s">
        <v>2983</v>
      </c>
      <c r="AX9" s="652" t="s">
        <v>2983</v>
      </c>
    </row>
    <row r="10" customFormat="false" ht="66.75" hidden="false" customHeight="true" outlineLevel="0" collapsed="false">
      <c r="A10" s="638" t="s">
        <v>2984</v>
      </c>
      <c r="B10" s="639" t="n">
        <v>2008</v>
      </c>
      <c r="E10" s="640" t="s">
        <v>2985</v>
      </c>
      <c r="F10" s="659"/>
      <c r="I10" s="640" t="s">
        <v>131</v>
      </c>
      <c r="O10" s="640" t="s">
        <v>2953</v>
      </c>
      <c r="V10" s="663" t="s">
        <v>131</v>
      </c>
      <c r="W10" s="4"/>
      <c r="X10" s="649" t="s">
        <v>304</v>
      </c>
      <c r="Y10" s="639" t="s">
        <v>2986</v>
      </c>
      <c r="Z10" s="657"/>
      <c r="AP10" s="4"/>
      <c r="AW10" s="652" t="s">
        <v>2987</v>
      </c>
      <c r="AX10" s="652" t="s">
        <v>2987</v>
      </c>
    </row>
    <row r="11" customFormat="false" ht="66.75" hidden="false" customHeight="true" outlineLevel="0" collapsed="false">
      <c r="A11" s="638" t="s">
        <v>2988</v>
      </c>
      <c r="B11" s="639" t="n">
        <v>2009</v>
      </c>
      <c r="E11" s="640" t="s">
        <v>2989</v>
      </c>
      <c r="F11" s="659"/>
      <c r="I11" s="640" t="s">
        <v>132</v>
      </c>
      <c r="O11" s="640" t="s">
        <v>2966</v>
      </c>
      <c r="V11" s="663" t="s">
        <v>132</v>
      </c>
      <c r="W11" s="665"/>
      <c r="X11" s="649" t="s">
        <v>303</v>
      </c>
      <c r="Y11" s="639" t="s">
        <v>2990</v>
      </c>
      <c r="Z11" s="657"/>
      <c r="AP11" s="4"/>
      <c r="AW11" s="652" t="s">
        <v>2991</v>
      </c>
      <c r="AX11" s="652" t="s">
        <v>2991</v>
      </c>
    </row>
    <row r="12" customFormat="false" ht="33.75" hidden="false" customHeight="false" outlineLevel="0" collapsed="false">
      <c r="A12" s="638" t="s">
        <v>2992</v>
      </c>
      <c r="B12" s="639" t="n">
        <v>2010</v>
      </c>
      <c r="E12" s="640" t="s">
        <v>2993</v>
      </c>
      <c r="F12" s="659"/>
      <c r="G12" s="629" t="s">
        <v>2994</v>
      </c>
      <c r="H12" s="629" t="s">
        <v>2995</v>
      </c>
      <c r="I12" s="640" t="s">
        <v>133</v>
      </c>
      <c r="O12" s="647" t="s">
        <v>2996</v>
      </c>
      <c r="AW12" s="652" t="s">
        <v>132</v>
      </c>
      <c r="AX12" s="652" t="s">
        <v>132</v>
      </c>
    </row>
    <row r="13" customFormat="false" ht="22.5" hidden="false" customHeight="false" outlineLevel="0" collapsed="false">
      <c r="A13" s="638" t="s">
        <v>2997</v>
      </c>
      <c r="B13" s="639" t="n">
        <v>2011</v>
      </c>
      <c r="E13" s="640" t="s">
        <v>2998</v>
      </c>
      <c r="F13" s="659"/>
      <c r="G13" s="640" t="s">
        <v>2999</v>
      </c>
      <c r="H13" s="640" t="s">
        <v>3000</v>
      </c>
      <c r="I13" s="640" t="s">
        <v>134</v>
      </c>
      <c r="O13" s="647" t="s">
        <v>2982</v>
      </c>
      <c r="AW13" s="652" t="s">
        <v>133</v>
      </c>
      <c r="AX13" s="652" t="s">
        <v>133</v>
      </c>
    </row>
    <row r="14" customFormat="false" ht="21" hidden="false" customHeight="true" outlineLevel="0" collapsed="false">
      <c r="A14" s="638" t="s">
        <v>3001</v>
      </c>
      <c r="B14" s="639" t="n">
        <v>2012</v>
      </c>
      <c r="G14" s="640" t="s">
        <v>2974</v>
      </c>
      <c r="H14" s="640" t="s">
        <v>2974</v>
      </c>
      <c r="I14" s="640" t="s">
        <v>135</v>
      </c>
      <c r="N14" s="630" t="s">
        <v>3002</v>
      </c>
      <c r="AW14" s="652" t="s">
        <v>134</v>
      </c>
      <c r="AX14" s="652" t="s">
        <v>134</v>
      </c>
    </row>
    <row r="15" customFormat="false" ht="21" hidden="false" customHeight="true" outlineLevel="0" collapsed="false">
      <c r="A15" s="638" t="s">
        <v>3003</v>
      </c>
      <c r="B15" s="639" t="n">
        <v>2013</v>
      </c>
      <c r="I15" s="640" t="s">
        <v>3004</v>
      </c>
      <c r="N15" s="666" t="s">
        <v>3005</v>
      </c>
      <c r="AW15" s="652" t="s">
        <v>135</v>
      </c>
      <c r="AX15" s="652" t="s">
        <v>135</v>
      </c>
    </row>
    <row r="16" customFormat="false" ht="21" hidden="false" customHeight="true" outlineLevel="0" collapsed="false">
      <c r="A16" s="638" t="s">
        <v>3006</v>
      </c>
      <c r="B16" s="639" t="n">
        <v>2014</v>
      </c>
      <c r="I16" s="640" t="s">
        <v>3007</v>
      </c>
      <c r="N16" s="666" t="s">
        <v>3008</v>
      </c>
      <c r="AW16" s="652" t="s">
        <v>3004</v>
      </c>
      <c r="AX16" s="652" t="s">
        <v>3004</v>
      </c>
    </row>
    <row r="17" customFormat="false" ht="21" hidden="false" customHeight="true" outlineLevel="0" collapsed="false">
      <c r="A17" s="638" t="s">
        <v>3009</v>
      </c>
      <c r="B17" s="639" t="n">
        <v>2015</v>
      </c>
      <c r="I17" s="640" t="s">
        <v>3010</v>
      </c>
      <c r="N17" s="666" t="s">
        <v>3011</v>
      </c>
      <c r="X17" s="649"/>
      <c r="AW17" s="652" t="s">
        <v>3007</v>
      </c>
      <c r="AX17" s="652" t="s">
        <v>3007</v>
      </c>
    </row>
    <row r="18" customFormat="false" ht="21" hidden="false" customHeight="true" outlineLevel="0" collapsed="false">
      <c r="A18" s="638" t="s">
        <v>3012</v>
      </c>
      <c r="B18" s="639" t="n">
        <v>2016</v>
      </c>
      <c r="I18" s="640" t="s">
        <v>3013</v>
      </c>
      <c r="N18" s="666" t="s">
        <v>3014</v>
      </c>
      <c r="X18" s="649"/>
      <c r="AW18" s="652" t="s">
        <v>3010</v>
      </c>
      <c r="AX18" s="652" t="s">
        <v>3010</v>
      </c>
    </row>
    <row r="19" customFormat="false" ht="21" hidden="false" customHeight="true" outlineLevel="0" collapsed="false">
      <c r="A19" s="638" t="s">
        <v>3015</v>
      </c>
      <c r="B19" s="639" t="n">
        <v>2017</v>
      </c>
      <c r="I19" s="640" t="s">
        <v>3016</v>
      </c>
      <c r="N19" s="666" t="s">
        <v>3017</v>
      </c>
      <c r="X19" s="649"/>
      <c r="AW19" s="652" t="s">
        <v>3013</v>
      </c>
      <c r="AX19" s="652" t="s">
        <v>3013</v>
      </c>
    </row>
    <row r="20" customFormat="false" ht="21" hidden="false" customHeight="true" outlineLevel="0" collapsed="false">
      <c r="A20" s="638" t="s">
        <v>3018</v>
      </c>
      <c r="B20" s="639" t="n">
        <v>2018</v>
      </c>
      <c r="I20" s="640" t="s">
        <v>3019</v>
      </c>
      <c r="N20" s="666" t="s">
        <v>3020</v>
      </c>
      <c r="AW20" s="652" t="s">
        <v>3016</v>
      </c>
      <c r="AX20" s="652" t="s">
        <v>3016</v>
      </c>
    </row>
    <row r="21" customFormat="false" ht="21" hidden="false" customHeight="true" outlineLevel="0" collapsed="false">
      <c r="A21" s="638" t="s">
        <v>3021</v>
      </c>
      <c r="B21" s="639" t="n">
        <v>2019</v>
      </c>
      <c r="I21" s="640" t="s">
        <v>3022</v>
      </c>
      <c r="N21" s="666" t="s">
        <v>3023</v>
      </c>
      <c r="AW21" s="652" t="s">
        <v>3019</v>
      </c>
      <c r="AX21" s="652" t="s">
        <v>3019</v>
      </c>
    </row>
    <row r="22" customFormat="false" ht="21" hidden="false" customHeight="true" outlineLevel="0" collapsed="false">
      <c r="A22" s="638" t="s">
        <v>3024</v>
      </c>
      <c r="B22" s="639" t="n">
        <v>2020</v>
      </c>
      <c r="N22" s="666" t="s">
        <v>3025</v>
      </c>
      <c r="AW22" s="652" t="s">
        <v>3022</v>
      </c>
      <c r="AX22" s="652" t="s">
        <v>3022</v>
      </c>
    </row>
    <row r="23" customFormat="false" ht="21" hidden="false" customHeight="true" outlineLevel="0" collapsed="false">
      <c r="A23" s="638" t="s">
        <v>3026</v>
      </c>
      <c r="B23" s="639" t="n">
        <v>2021</v>
      </c>
      <c r="AW23" s="652" t="s">
        <v>3027</v>
      </c>
      <c r="AX23" s="652" t="s">
        <v>3027</v>
      </c>
    </row>
    <row r="24" customFormat="false" ht="21" hidden="false" customHeight="true" outlineLevel="0" collapsed="false">
      <c r="A24" s="638" t="s">
        <v>3028</v>
      </c>
      <c r="B24" s="639" t="n">
        <v>2022</v>
      </c>
      <c r="AW24" s="652" t="s">
        <v>3029</v>
      </c>
      <c r="AX24" s="652" t="s">
        <v>3029</v>
      </c>
    </row>
    <row r="25" customFormat="false" ht="11.25" hidden="false" customHeight="false" outlineLevel="0" collapsed="false">
      <c r="A25" s="638" t="s">
        <v>3030</v>
      </c>
      <c r="B25" s="639" t="n">
        <v>2023</v>
      </c>
      <c r="AW25" s="652" t="s">
        <v>3031</v>
      </c>
      <c r="AX25" s="652" t="s">
        <v>3031</v>
      </c>
    </row>
    <row r="26" customFormat="false" ht="11.25" hidden="false" customHeight="false" outlineLevel="0" collapsed="false">
      <c r="A26" s="638" t="s">
        <v>3032</v>
      </c>
      <c r="B26" s="639" t="n">
        <v>2024</v>
      </c>
      <c r="AX26" s="652" t="s">
        <v>3033</v>
      </c>
    </row>
    <row r="27" customFormat="false" ht="11.25" hidden="false" customHeight="false" outlineLevel="0" collapsed="false">
      <c r="A27" s="638" t="s">
        <v>3034</v>
      </c>
      <c r="B27" s="639" t="n">
        <v>2025</v>
      </c>
      <c r="AX27" s="652" t="s">
        <v>3035</v>
      </c>
    </row>
    <row r="28" customFormat="false" ht="11.25" hidden="false" customHeight="false" outlineLevel="0" collapsed="false">
      <c r="A28" s="638" t="s">
        <v>33</v>
      </c>
      <c r="D28" s="667"/>
      <c r="E28" s="668"/>
      <c r="F28" s="668"/>
      <c r="H28" s="669" t="s">
        <v>3036</v>
      </c>
      <c r="AX28" s="652" t="s">
        <v>3037</v>
      </c>
    </row>
    <row r="29" customFormat="false" ht="11.25" hidden="false" customHeight="false" outlineLevel="0" collapsed="false">
      <c r="A29" s="638" t="s">
        <v>3038</v>
      </c>
      <c r="D29" s="670" t="s">
        <v>3039</v>
      </c>
      <c r="E29" s="671" t="e">
        <f aca="false">IF(#NAME? = "","", #NAME?)</f>
        <v>#N/A</v>
      </c>
      <c r="F29" s="671" t="e">
        <f aca="false">IF(#NAME? = "","", #NAME?)</f>
        <v>#N/A</v>
      </c>
      <c r="H29" s="672" t="s">
        <v>3040</v>
      </c>
      <c r="AX29" s="652" t="s">
        <v>3041</v>
      </c>
    </row>
    <row r="30" customFormat="false" ht="11.25" hidden="false" customHeight="false" outlineLevel="0" collapsed="false">
      <c r="A30" s="638" t="s">
        <v>3042</v>
      </c>
      <c r="D30" s="673"/>
      <c r="E30" s="674"/>
      <c r="F30" s="674"/>
      <c r="AX30" s="652" t="s">
        <v>3043</v>
      </c>
    </row>
    <row r="31" customFormat="false" ht="12.75" hidden="false" customHeight="false" outlineLevel="0" collapsed="false">
      <c r="A31" s="638" t="s">
        <v>3044</v>
      </c>
      <c r="D31" s="667"/>
      <c r="E31" s="668"/>
      <c r="F31" s="668"/>
      <c r="H31" s="675"/>
      <c r="AX31" s="652" t="s">
        <v>3045</v>
      </c>
    </row>
    <row r="32" customFormat="false" ht="11.25" hidden="false" customHeight="false" outlineLevel="0" collapsed="false">
      <c r="A32" s="638" t="s">
        <v>3046</v>
      </c>
      <c r="D32" s="670" t="s">
        <v>3047</v>
      </c>
      <c r="E32" s="676"/>
      <c r="F32" s="676"/>
      <c r="H32" s="677" t="s">
        <v>3048</v>
      </c>
      <c r="AX32" s="652" t="s">
        <v>3049</v>
      </c>
    </row>
    <row r="33" customFormat="false" ht="11.25" hidden="false" customHeight="false" outlineLevel="0" collapsed="false">
      <c r="A33" s="638" t="s">
        <v>3050</v>
      </c>
      <c r="AX33" s="652" t="s">
        <v>3051</v>
      </c>
    </row>
    <row r="34" customFormat="false" ht="11.25" hidden="false" customHeight="false" outlineLevel="0" collapsed="false">
      <c r="A34" s="638" t="s">
        <v>3052</v>
      </c>
      <c r="AX34" s="652" t="s">
        <v>3053</v>
      </c>
    </row>
    <row r="35" customFormat="false" ht="11.25" hidden="false" customHeight="false" outlineLevel="0" collapsed="false">
      <c r="A35" s="638" t="s">
        <v>3054</v>
      </c>
      <c r="AX35" s="652" t="s">
        <v>3055</v>
      </c>
    </row>
    <row r="36" customFormat="false" ht="11.25" hidden="false" customHeight="false" outlineLevel="0" collapsed="false">
      <c r="A36" s="638" t="s">
        <v>3056</v>
      </c>
      <c r="AX36" s="652" t="s">
        <v>3057</v>
      </c>
    </row>
    <row r="37" customFormat="false" ht="11.25" hidden="false" customHeight="false" outlineLevel="0" collapsed="false">
      <c r="A37" s="638" t="s">
        <v>3058</v>
      </c>
      <c r="AX37" s="652" t="s">
        <v>3059</v>
      </c>
    </row>
    <row r="38" customFormat="false" ht="11.25" hidden="false" customHeight="false" outlineLevel="0" collapsed="false">
      <c r="A38" s="638" t="s">
        <v>3060</v>
      </c>
      <c r="AX38" s="652" t="s">
        <v>3061</v>
      </c>
    </row>
    <row r="39" customFormat="false" ht="11.25" hidden="false" customHeight="false" outlineLevel="0" collapsed="false">
      <c r="A39" s="638" t="s">
        <v>3062</v>
      </c>
      <c r="AX39" s="652" t="s">
        <v>3063</v>
      </c>
    </row>
    <row r="40" customFormat="false" ht="11.25" hidden="false" customHeight="false" outlineLevel="0" collapsed="false">
      <c r="A40" s="638" t="s">
        <v>3064</v>
      </c>
      <c r="AX40" s="652" t="s">
        <v>3065</v>
      </c>
    </row>
    <row r="41" customFormat="false" ht="11.25" hidden="false" customHeight="false" outlineLevel="0" collapsed="false">
      <c r="A41" s="638" t="s">
        <v>3066</v>
      </c>
      <c r="AX41" s="652" t="s">
        <v>3067</v>
      </c>
    </row>
    <row r="42" customFormat="false" ht="11.25" hidden="false" customHeight="false" outlineLevel="0" collapsed="false">
      <c r="A42" s="638" t="s">
        <v>3068</v>
      </c>
      <c r="AX42" s="652" t="s">
        <v>3069</v>
      </c>
    </row>
    <row r="43" customFormat="false" ht="11.25" hidden="false" customHeight="false" outlineLevel="0" collapsed="false">
      <c r="A43" s="638" t="s">
        <v>3070</v>
      </c>
      <c r="AX43" s="652" t="s">
        <v>3071</v>
      </c>
    </row>
    <row r="44" customFormat="false" ht="11.25" hidden="false" customHeight="false" outlineLevel="0" collapsed="false">
      <c r="A44" s="638" t="s">
        <v>3072</v>
      </c>
      <c r="AX44" s="652" t="s">
        <v>3073</v>
      </c>
    </row>
    <row r="45" customFormat="false" ht="11.25" hidden="false" customHeight="false" outlineLevel="0" collapsed="false">
      <c r="A45" s="638" t="s">
        <v>3074</v>
      </c>
      <c r="AX45" s="652" t="s">
        <v>3075</v>
      </c>
    </row>
    <row r="46" customFormat="false" ht="11.25" hidden="false" customHeight="false" outlineLevel="0" collapsed="false">
      <c r="A46" s="638" t="s">
        <v>3076</v>
      </c>
      <c r="AX46" s="652" t="s">
        <v>3077</v>
      </c>
    </row>
    <row r="47" customFormat="false" ht="11.25" hidden="false" customHeight="false" outlineLevel="0" collapsed="false">
      <c r="A47" s="638" t="s">
        <v>3078</v>
      </c>
      <c r="AX47" s="652" t="s">
        <v>3079</v>
      </c>
    </row>
    <row r="48" customFormat="false" ht="11.25" hidden="false" customHeight="false" outlineLevel="0" collapsed="false">
      <c r="A48" s="638" t="s">
        <v>3080</v>
      </c>
      <c r="AX48" s="652" t="s">
        <v>3081</v>
      </c>
    </row>
    <row r="49" customFormat="false" ht="11.25" hidden="false" customHeight="false" outlineLevel="0" collapsed="false">
      <c r="A49" s="638" t="s">
        <v>3082</v>
      </c>
      <c r="AX49" s="652" t="s">
        <v>3083</v>
      </c>
    </row>
    <row r="50" customFormat="false" ht="11.25" hidden="false" customHeight="false" outlineLevel="0" collapsed="false">
      <c r="A50" s="638" t="s">
        <v>3084</v>
      </c>
      <c r="AX50" s="652" t="s">
        <v>3085</v>
      </c>
    </row>
    <row r="51" customFormat="false" ht="11.25" hidden="false" customHeight="false" outlineLevel="0" collapsed="false">
      <c r="A51" s="638" t="s">
        <v>3086</v>
      </c>
      <c r="AX51" s="652" t="s">
        <v>3087</v>
      </c>
    </row>
    <row r="52" customFormat="false" ht="11.25" hidden="false" customHeight="false" outlineLevel="0" collapsed="false">
      <c r="A52" s="638" t="s">
        <v>3088</v>
      </c>
      <c r="AX52" s="652" t="s">
        <v>3089</v>
      </c>
    </row>
    <row r="53" customFormat="false" ht="11.25" hidden="false" customHeight="false" outlineLevel="0" collapsed="false">
      <c r="A53" s="638" t="s">
        <v>3090</v>
      </c>
      <c r="AX53" s="652" t="s">
        <v>3091</v>
      </c>
    </row>
    <row r="54" customFormat="false" ht="11.25" hidden="false" customHeight="false" outlineLevel="0" collapsed="false">
      <c r="A54" s="638" t="s">
        <v>3092</v>
      </c>
      <c r="AX54" s="652" t="s">
        <v>3093</v>
      </c>
    </row>
    <row r="55" customFormat="false" ht="11.25" hidden="false" customHeight="false" outlineLevel="0" collapsed="false">
      <c r="A55" s="638" t="s">
        <v>3094</v>
      </c>
      <c r="AX55" s="652" t="s">
        <v>3095</v>
      </c>
    </row>
    <row r="56" customFormat="false" ht="11.25" hidden="false" customHeight="false" outlineLevel="0" collapsed="false">
      <c r="A56" s="638" t="s">
        <v>3096</v>
      </c>
      <c r="AX56" s="652" t="s">
        <v>3097</v>
      </c>
    </row>
    <row r="57" customFormat="false" ht="11.25" hidden="false" customHeight="false" outlineLevel="0" collapsed="false">
      <c r="A57" s="638" t="s">
        <v>3098</v>
      </c>
      <c r="AX57" s="652" t="s">
        <v>3099</v>
      </c>
    </row>
    <row r="58" customFormat="false" ht="11.25" hidden="false" customHeight="false" outlineLevel="0" collapsed="false">
      <c r="A58" s="638" t="s">
        <v>3100</v>
      </c>
      <c r="AX58" s="652" t="s">
        <v>3101</v>
      </c>
    </row>
    <row r="59" customFormat="false" ht="11.25" hidden="false" customHeight="false" outlineLevel="0" collapsed="false">
      <c r="A59" s="638" t="s">
        <v>3102</v>
      </c>
      <c r="AX59" s="652" t="s">
        <v>3103</v>
      </c>
    </row>
    <row r="60" customFormat="false" ht="11.25" hidden="false" customHeight="false" outlineLevel="0" collapsed="false">
      <c r="A60" s="638" t="s">
        <v>3104</v>
      </c>
      <c r="AX60" s="652" t="s">
        <v>3105</v>
      </c>
    </row>
    <row r="61" customFormat="false" ht="11.25" hidden="false" customHeight="false" outlineLevel="0" collapsed="false">
      <c r="A61" s="638" t="s">
        <v>3106</v>
      </c>
      <c r="AX61" s="652" t="s">
        <v>3107</v>
      </c>
    </row>
    <row r="62" customFormat="false" ht="11.25" hidden="false" customHeight="false" outlineLevel="0" collapsed="false">
      <c r="A62" s="638" t="s">
        <v>3108</v>
      </c>
    </row>
    <row r="63" customFormat="false" ht="11.25" hidden="false" customHeight="false" outlineLevel="0" collapsed="false">
      <c r="A63" s="638" t="s">
        <v>3109</v>
      </c>
    </row>
    <row r="64" customFormat="false" ht="11.25" hidden="false" customHeight="false" outlineLevel="0" collapsed="false">
      <c r="A64" s="638" t="s">
        <v>3110</v>
      </c>
    </row>
    <row r="65" customFormat="false" ht="11.25" hidden="false" customHeight="false" outlineLevel="0" collapsed="false">
      <c r="A65" s="638" t="s">
        <v>3111</v>
      </c>
    </row>
    <row r="66" customFormat="false" ht="11.25" hidden="false" customHeight="false" outlineLevel="0" collapsed="false">
      <c r="A66" s="638" t="s">
        <v>3112</v>
      </c>
    </row>
    <row r="67" customFormat="false" ht="11.25" hidden="false" customHeight="false" outlineLevel="0" collapsed="false">
      <c r="A67" s="638" t="s">
        <v>3113</v>
      </c>
    </row>
    <row r="68" customFormat="false" ht="11.25" hidden="false" customHeight="false" outlineLevel="0" collapsed="false">
      <c r="A68" s="638" t="s">
        <v>3114</v>
      </c>
    </row>
    <row r="69" customFormat="false" ht="11.25" hidden="false" customHeight="false" outlineLevel="0" collapsed="false">
      <c r="A69" s="638" t="s">
        <v>3115</v>
      </c>
    </row>
    <row r="70" customFormat="false" ht="11.25" hidden="false" customHeight="false" outlineLevel="0" collapsed="false">
      <c r="A70" s="638" t="s">
        <v>3116</v>
      </c>
    </row>
    <row r="71" customFormat="false" ht="11.25" hidden="false" customHeight="false" outlineLevel="0" collapsed="false">
      <c r="A71" s="638" t="s">
        <v>3117</v>
      </c>
    </row>
    <row r="72" customFormat="false" ht="11.25" hidden="false" customHeight="false" outlineLevel="0" collapsed="false">
      <c r="A72" s="638" t="s">
        <v>3118</v>
      </c>
    </row>
    <row r="73" customFormat="false" ht="11.25" hidden="false" customHeight="false" outlineLevel="0" collapsed="false">
      <c r="A73" s="638" t="s">
        <v>3119</v>
      </c>
    </row>
    <row r="74" customFormat="false" ht="11.25" hidden="false" customHeight="false" outlineLevel="0" collapsed="false">
      <c r="A74" s="638" t="s">
        <v>3120</v>
      </c>
    </row>
    <row r="75" customFormat="false" ht="11.25" hidden="false" customHeight="false" outlineLevel="0" collapsed="false">
      <c r="A75" s="638" t="s">
        <v>3121</v>
      </c>
    </row>
    <row r="76" customFormat="false" ht="11.25" hidden="false" customHeight="false" outlineLevel="0" collapsed="false">
      <c r="A76" s="638" t="s">
        <v>3122</v>
      </c>
    </row>
    <row r="77" customFormat="false" ht="11.25" hidden="false" customHeight="false" outlineLevel="0" collapsed="false">
      <c r="A77" s="638" t="s">
        <v>3123</v>
      </c>
    </row>
    <row r="78" customFormat="false" ht="11.25" hidden="false" customHeight="false" outlineLevel="0" collapsed="false">
      <c r="A78" s="638" t="s">
        <v>3124</v>
      </c>
    </row>
    <row r="79" customFormat="false" ht="11.25" hidden="false" customHeight="false" outlineLevel="0" collapsed="false">
      <c r="A79" s="638" t="s">
        <v>3125</v>
      </c>
    </row>
    <row r="80" customFormat="false" ht="11.25" hidden="false" customHeight="false" outlineLevel="0" collapsed="false">
      <c r="A80" s="638" t="s">
        <v>3126</v>
      </c>
    </row>
    <row r="81" customFormat="false" ht="11.25" hidden="false" customHeight="false" outlineLevel="0" collapsed="false">
      <c r="A81" s="638" t="s">
        <v>3127</v>
      </c>
    </row>
    <row r="82" customFormat="false" ht="11.25" hidden="false" customHeight="false" outlineLevel="0" collapsed="false">
      <c r="A82" s="638" t="s">
        <v>3128</v>
      </c>
    </row>
    <row r="83" customFormat="false" ht="11.25" hidden="false" customHeight="false" outlineLevel="0" collapsed="false">
      <c r="A83" s="638" t="s">
        <v>3129</v>
      </c>
    </row>
    <row r="84" customFormat="false" ht="11.25" hidden="false" customHeight="false" outlineLevel="0" collapsed="false">
      <c r="A84" s="638" t="s">
        <v>3130</v>
      </c>
    </row>
    <row r="85" customFormat="false" ht="11.25" hidden="false" customHeight="false" outlineLevel="0" collapsed="false">
      <c r="A85" s="638" t="s">
        <v>3131</v>
      </c>
    </row>
    <row r="86" customFormat="false" ht="11.25" hidden="false" customHeight="false" outlineLevel="0" collapsed="false">
      <c r="A86" s="638" t="s">
        <v>3132</v>
      </c>
    </row>
    <row r="87" customFormat="false" ht="11.25" hidden="false" customHeight="false" outlineLevel="0" collapsed="false">
      <c r="A87" s="638" t="s">
        <v>3133</v>
      </c>
    </row>
  </sheetData>
  <mergeCells count="1">
    <mergeCell ref="AZ1:BA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:D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true" hidden="false" outlineLevel="0" max="1" min="1" style="2" width="3.71"/>
    <col collapsed="false" customWidth="true" hidden="false" outlineLevel="0" max="2" min="2" style="2" width="90.71"/>
    <col collapsed="false" customWidth="false" hidden="false" outlineLevel="0" max="1024" min="3" style="2" width="9.13"/>
  </cols>
  <sheetData>
    <row r="1" customFormat="false" ht="11.25" hidden="false" customHeight="false" outlineLevel="0" collapsed="false">
      <c r="B1" s="678" t="s">
        <v>3134</v>
      </c>
    </row>
    <row r="2" customFormat="false" ht="90" hidden="false" customHeight="false" outlineLevel="0" collapsed="false">
      <c r="B2" s="679" t="s">
        <v>3135</v>
      </c>
    </row>
    <row r="3" customFormat="false" ht="67.5" hidden="false" customHeight="false" outlineLevel="0" collapsed="false">
      <c r="B3" s="679" t="s">
        <v>3136</v>
      </c>
    </row>
    <row r="4" customFormat="false" ht="33.75" hidden="false" customHeight="false" outlineLevel="0" collapsed="false">
      <c r="B4" s="679" t="s">
        <v>3137</v>
      </c>
    </row>
    <row r="5" customFormat="false" ht="11.25" hidden="false" customHeight="false" outlineLevel="0" collapsed="false">
      <c r="B5" s="679" t="s">
        <v>3138</v>
      </c>
    </row>
    <row r="6" customFormat="false" ht="22.5" hidden="false" customHeight="false" outlineLevel="0" collapsed="false">
      <c r="B6" s="679" t="s">
        <v>3139</v>
      </c>
    </row>
    <row r="7" customFormat="false" ht="22.5" hidden="false" customHeight="false" outlineLevel="0" collapsed="false">
      <c r="B7" s="679" t="s">
        <v>3140</v>
      </c>
    </row>
    <row r="8" customFormat="false" ht="22.5" hidden="false" customHeight="false" outlineLevel="0" collapsed="false">
      <c r="B8" s="679" t="s">
        <v>3141</v>
      </c>
    </row>
    <row r="9" customFormat="false" ht="22.5" hidden="false" customHeight="false" outlineLevel="0" collapsed="false">
      <c r="B9" s="679" t="s">
        <v>3142</v>
      </c>
    </row>
    <row r="10" customFormat="false" ht="56.25" hidden="false" customHeight="false" outlineLevel="0" collapsed="false">
      <c r="B10" s="679" t="s">
        <v>3143</v>
      </c>
    </row>
    <row r="11" customFormat="false" ht="12.75" hidden="false" customHeight="false" outlineLevel="0" collapsed="false">
      <c r="B11" s="680" t="s">
        <v>3144</v>
      </c>
    </row>
    <row r="12" customFormat="false" ht="11.25" hidden="false" customHeight="false" outlineLevel="0" collapsed="false">
      <c r="B12" s="678" t="s">
        <v>3145</v>
      </c>
    </row>
    <row r="13" customFormat="false" ht="22.5" hidden="false" customHeight="false" outlineLevel="0" collapsed="false">
      <c r="B13" s="679" t="s">
        <v>3146</v>
      </c>
    </row>
    <row r="14" customFormat="false" ht="67.5" hidden="false" customHeight="false" outlineLevel="0" collapsed="false">
      <c r="B14" s="679" t="s">
        <v>3147</v>
      </c>
    </row>
    <row r="15" customFormat="false" ht="22.5" hidden="false" customHeight="false" outlineLevel="0" collapsed="false">
      <c r="B15" s="679" t="s">
        <v>3148</v>
      </c>
    </row>
    <row r="16" customFormat="false" ht="11.25" hidden="false" customHeight="false" outlineLevel="0" collapsed="false">
      <c r="B16" s="678" t="s">
        <v>3149</v>
      </c>
      <c r="D16" s="4"/>
    </row>
    <row r="17" customFormat="false" ht="33.75" hidden="false" customHeight="false" outlineLevel="0" collapsed="false">
      <c r="B17" s="679" t="s">
        <v>3150</v>
      </c>
    </row>
    <row r="18" customFormat="false" ht="33.75" hidden="false" customHeight="false" outlineLevel="0" collapsed="false">
      <c r="B18" s="679" t="s">
        <v>3151</v>
      </c>
    </row>
    <row r="19" customFormat="false" ht="11.25" hidden="false" customHeight="false" outlineLevel="0" collapsed="false">
      <c r="B19" s="679" t="s">
        <v>3152</v>
      </c>
    </row>
    <row r="20" customFormat="false" ht="33.75" hidden="false" customHeight="false" outlineLevel="0" collapsed="false">
      <c r="B20" s="679" t="s">
        <v>3153</v>
      </c>
    </row>
    <row r="21" customFormat="false" ht="11.25" hidden="false" customHeight="false" outlineLevel="0" collapsed="false">
      <c r="B21" s="678" t="s">
        <v>3154</v>
      </c>
    </row>
    <row r="22" customFormat="false" ht="11.25" hidden="false" customHeight="false" outlineLevel="0" collapsed="false">
      <c r="B22" s="679" t="s">
        <v>3155</v>
      </c>
    </row>
    <row r="24" customFormat="false" ht="22.5" hidden="false" customHeight="false" outlineLevel="0" collapsed="false">
      <c r="B24" s="681" t="s">
        <v>3156</v>
      </c>
    </row>
    <row r="26" customFormat="false" ht="11.25" hidden="false" customHeight="false" outlineLevel="0" collapsed="false">
      <c r="B26" s="678" t="s">
        <v>3157</v>
      </c>
    </row>
    <row r="27" customFormat="false" ht="22.5" hidden="false" customHeight="false" outlineLevel="0" collapsed="false">
      <c r="B27" s="682" t="s">
        <v>176</v>
      </c>
    </row>
    <row r="28" customFormat="false" ht="56.25" hidden="false" customHeight="false" outlineLevel="0" collapsed="false">
      <c r="B28" s="682" t="s">
        <v>3158</v>
      </c>
    </row>
    <row r="29" customFormat="false" ht="11.25" hidden="false" customHeight="false" outlineLevel="0" collapsed="false">
      <c r="B29" s="683" t="s">
        <v>3159</v>
      </c>
    </row>
    <row r="30" customFormat="false" ht="22.5" hidden="false" customHeight="false" outlineLevel="0" collapsed="false">
      <c r="B30" s="682" t="s">
        <v>3160</v>
      </c>
    </row>
    <row r="32" customFormat="false" ht="11.25" hidden="false" customHeight="false" outlineLevel="0" collapsed="false">
      <c r="A32" s="7"/>
      <c r="B32" s="684" t="s">
        <v>3161</v>
      </c>
    </row>
    <row r="33" customFormat="false" ht="14.25" hidden="false" customHeight="false" outlineLevel="0" collapsed="false">
      <c r="A33" s="685" t="n">
        <v>1</v>
      </c>
      <c r="B33" s="686" t="s">
        <v>3162</v>
      </c>
    </row>
    <row r="34" customFormat="false" ht="14.25" hidden="false" customHeight="false" outlineLevel="0" collapsed="false">
      <c r="A34" s="685" t="n">
        <v>2</v>
      </c>
      <c r="B34" s="686" t="s">
        <v>3163</v>
      </c>
    </row>
    <row r="35" customFormat="false" ht="11.25" hidden="false" customHeight="false" outlineLevel="0" collapsed="false">
      <c r="B35" s="684" t="s">
        <v>3164</v>
      </c>
    </row>
    <row r="36" customFormat="false" ht="11.25" hidden="false" customHeight="false" outlineLevel="0" collapsed="false">
      <c r="B36" s="686" t="s">
        <v>3165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502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28125" defaultRowHeight="11.25" zeroHeight="false" outlineLevelRow="0" outlineLevelCol="0"/>
  <cols>
    <col collapsed="false" customWidth="false" hidden="false" outlineLevel="0" max="1024" min="1" style="1" width="9.13"/>
  </cols>
  <sheetData>
    <row r="1" customFormat="false" ht="11.25" hidden="false" customHeight="false" outlineLevel="0" collapsed="false">
      <c r="A1" s="49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30"/>
  <sheetViews>
    <sheetView showFormulas="false" showGridLines="false" showRowColHeaders="true" showZeros="true" rightToLeft="false" tabSelected="false" showOutlineSymbols="true" defaultGridColor="true" view="normal" topLeftCell="C4" colorId="64" zoomScale="100" zoomScaleNormal="100" zoomScalePageLayoutView="100" workbookViewId="0">
      <selection pane="topLeft" activeCell="E41" activeCellId="0" sqref="E41"/>
    </sheetView>
  </sheetViews>
  <sheetFormatPr defaultColWidth="9.1328125" defaultRowHeight="11.25" zeroHeight="false" outlineLevelRow="0" outlineLevelCol="0"/>
  <cols>
    <col collapsed="false" customWidth="true" hidden="true" outlineLevel="0" max="2" min="1" style="203" width="3.71"/>
    <col collapsed="false" customWidth="true" hidden="false" outlineLevel="0" max="3" min="3" style="204" width="3.71"/>
    <col collapsed="false" customWidth="true" hidden="false" outlineLevel="0" max="4" min="4" style="204" width="6.14"/>
    <col collapsed="false" customWidth="true" hidden="false" outlineLevel="0" max="5" min="5" style="204" width="50.72"/>
    <col collapsed="false" customWidth="true" hidden="false" outlineLevel="0" max="6" min="6" style="204" width="33.86"/>
    <col collapsed="false" customWidth="true" hidden="false" outlineLevel="0" max="7" min="7" style="204" width="8.57"/>
    <col collapsed="false" customWidth="true" hidden="false" outlineLevel="0" max="8" min="8" style="204" width="3.71"/>
    <col collapsed="false" customWidth="true" hidden="false" outlineLevel="0" max="9" min="9" style="204" width="5.43"/>
    <col collapsed="false" customWidth="true" hidden="false" outlineLevel="0" max="10" min="10" style="204" width="47.85"/>
    <col collapsed="false" customWidth="true" hidden="false" outlineLevel="0" max="12" min="11" style="204" width="3.71"/>
    <col collapsed="false" customWidth="true" hidden="false" outlineLevel="0" max="13" min="13" style="204" width="5.71"/>
    <col collapsed="false" customWidth="true" hidden="false" outlineLevel="0" max="14" min="14" style="204" width="28.14"/>
    <col collapsed="false" customWidth="true" hidden="false" outlineLevel="0" max="16" min="15" style="204" width="3.71"/>
    <col collapsed="false" customWidth="true" hidden="false" outlineLevel="0" max="17" min="17" style="204" width="5.71"/>
    <col collapsed="false" customWidth="true" hidden="false" outlineLevel="0" max="18" min="18" style="204" width="34.43"/>
    <col collapsed="false" customWidth="true" hidden="false" outlineLevel="0" max="19" min="19" style="204" width="30.72"/>
    <col collapsed="false" customWidth="true" hidden="false" outlineLevel="0" max="20" min="20" style="204" width="3.71"/>
    <col collapsed="false" customWidth="false" hidden="false" outlineLevel="0" max="1024" min="21" style="204" width="9.13"/>
  </cols>
  <sheetData>
    <row r="1" customFormat="false" ht="11.25" hidden="true" customHeight="false" outlineLevel="0" collapsed="false">
      <c r="A1" s="205"/>
    </row>
    <row r="2" customFormat="false" ht="11.25" hidden="true" customHeight="false" outlineLevel="0" collapsed="false"/>
    <row r="3" customFormat="false" ht="11.25" hidden="true" customHeight="false" outlineLevel="0" collapsed="false"/>
    <row r="4" customFormat="false" ht="3" hidden="false" customHeight="true" outlineLevel="0" collapsed="false"/>
    <row r="5" s="207" customFormat="true" ht="24.95" hidden="false" customHeight="true" outlineLevel="0" collapsed="false">
      <c r="A5" s="206"/>
      <c r="B5" s="206"/>
      <c r="D5" s="153" t="s">
        <v>120</v>
      </c>
      <c r="E5" s="153"/>
      <c r="F5" s="153"/>
      <c r="G5" s="153"/>
      <c r="H5" s="153"/>
      <c r="I5" s="153"/>
      <c r="J5" s="153"/>
      <c r="K5" s="208"/>
      <c r="L5" s="209"/>
      <c r="M5" s="209"/>
      <c r="N5" s="209"/>
      <c r="O5" s="209"/>
      <c r="P5" s="209"/>
      <c r="Q5" s="209"/>
      <c r="R5" s="209"/>
      <c r="S5" s="209"/>
    </row>
    <row r="6" customFormat="false" ht="11.25" hidden="true" customHeight="false" outlineLevel="0" collapsed="false">
      <c r="D6" s="210"/>
      <c r="E6" s="210"/>
      <c r="F6" s="210"/>
      <c r="G6" s="210"/>
      <c r="H6" s="210"/>
      <c r="I6" s="210"/>
      <c r="J6" s="210"/>
    </row>
    <row r="7" customFormat="false" ht="11.25" hidden="true" customHeight="false" outlineLevel="0" collapsed="false">
      <c r="E7" s="211"/>
      <c r="F7" s="211"/>
      <c r="G7" s="212"/>
      <c r="H7" s="212"/>
      <c r="I7" s="212"/>
      <c r="J7" s="212"/>
    </row>
    <row r="8" customFormat="false" ht="11.25" hidden="true" customHeight="false" outlineLevel="0" collapsed="false">
      <c r="E8" s="211"/>
      <c r="F8" s="211"/>
      <c r="G8" s="212"/>
      <c r="H8" s="212"/>
      <c r="I8" s="212"/>
      <c r="J8" s="212"/>
    </row>
    <row r="9" customFormat="false" ht="11.25" hidden="true" customHeight="false" outlineLevel="0" collapsed="false">
      <c r="E9" s="211"/>
      <c r="F9" s="211"/>
      <c r="G9" s="212"/>
      <c r="H9" s="212"/>
      <c r="I9" s="212"/>
      <c r="J9" s="212"/>
    </row>
    <row r="10" customFormat="false" ht="11.25" hidden="true" customHeight="false" outlineLevel="0" collapsed="false">
      <c r="E10" s="211"/>
      <c r="F10" s="211"/>
      <c r="G10" s="212"/>
      <c r="H10" s="212"/>
      <c r="I10" s="212"/>
      <c r="J10" s="212"/>
    </row>
    <row r="11" customFormat="false" ht="11.25" hidden="true" customHeight="false" outlineLevel="0" collapsed="false">
      <c r="D11" s="213"/>
      <c r="E11" s="211"/>
      <c r="F11" s="211"/>
      <c r="G11" s="159"/>
      <c r="H11" s="214"/>
      <c r="I11" s="214"/>
      <c r="J11" s="213"/>
      <c r="K11" s="159"/>
      <c r="L11" s="213"/>
      <c r="M11" s="213"/>
      <c r="N11" s="159"/>
      <c r="O11" s="159"/>
      <c r="P11" s="213"/>
      <c r="Q11" s="213"/>
      <c r="R11" s="159"/>
    </row>
    <row r="12" customFormat="false" ht="11.25" hidden="true" customHeight="false" outlineLevel="0" collapsed="false">
      <c r="E12" s="211"/>
      <c r="F12" s="211"/>
      <c r="G12" s="159"/>
      <c r="H12" s="214"/>
      <c r="I12" s="214"/>
      <c r="J12" s="211"/>
      <c r="K12" s="213"/>
      <c r="L12" s="213"/>
      <c r="M12" s="213"/>
      <c r="N12" s="159"/>
      <c r="O12" s="213"/>
      <c r="P12" s="213"/>
      <c r="Q12" s="213"/>
      <c r="R12" s="159"/>
    </row>
    <row r="13" customFormat="false" ht="11.25" hidden="true" customHeight="false" outlineLevel="0" collapsed="false">
      <c r="E13" s="215"/>
      <c r="F13" s="215"/>
      <c r="G13" s="216"/>
      <c r="H13" s="214"/>
      <c r="I13" s="213"/>
      <c r="J13" s="213"/>
      <c r="K13" s="213"/>
      <c r="L13" s="213"/>
      <c r="M13" s="213"/>
      <c r="N13" s="159"/>
      <c r="O13" s="213"/>
      <c r="P13" s="213"/>
      <c r="Q13" s="213"/>
      <c r="R13" s="159"/>
    </row>
    <row r="14" customFormat="false" ht="11.25" hidden="true" customHeight="false" outlineLevel="0" collapsed="false"/>
    <row r="15" customFormat="false" ht="11.25" hidden="true" customHeight="false" outlineLevel="0" collapsed="false"/>
    <row r="16" s="207" customFormat="true" ht="3" hidden="false" customHeight="true" outlineLevel="0" collapsed="false">
      <c r="A16" s="206"/>
      <c r="B16" s="206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</row>
    <row r="17" customFormat="false" ht="27" hidden="false" customHeight="true" outlineLevel="0" collapsed="false">
      <c r="D17" s="218" t="s">
        <v>93</v>
      </c>
      <c r="E17" s="218" t="s">
        <v>121</v>
      </c>
      <c r="F17" s="218" t="s">
        <v>122</v>
      </c>
      <c r="G17" s="218" t="s">
        <v>123</v>
      </c>
      <c r="H17" s="218" t="s">
        <v>93</v>
      </c>
      <c r="I17" s="218"/>
      <c r="J17" s="218" t="s">
        <v>124</v>
      </c>
      <c r="K17" s="219" t="s">
        <v>125</v>
      </c>
      <c r="L17" s="219"/>
      <c r="M17" s="219"/>
      <c r="N17" s="219"/>
      <c r="O17" s="219" t="s">
        <v>126</v>
      </c>
      <c r="P17" s="219"/>
      <c r="Q17" s="219"/>
      <c r="R17" s="219"/>
      <c r="S17" s="218" t="s">
        <v>127</v>
      </c>
    </row>
    <row r="18" customFormat="false" ht="30.75" hidden="false" customHeight="true" outlineLevel="0" collapsed="false">
      <c r="D18" s="218"/>
      <c r="E18" s="218"/>
      <c r="F18" s="218"/>
      <c r="G18" s="218"/>
      <c r="H18" s="218"/>
      <c r="I18" s="218"/>
      <c r="J18" s="218"/>
      <c r="K18" s="218" t="s">
        <v>128</v>
      </c>
      <c r="L18" s="218" t="s">
        <v>93</v>
      </c>
      <c r="M18" s="218"/>
      <c r="N18" s="218" t="s">
        <v>129</v>
      </c>
      <c r="O18" s="218" t="s">
        <v>128</v>
      </c>
      <c r="P18" s="218" t="s">
        <v>93</v>
      </c>
      <c r="Q18" s="218"/>
      <c r="R18" s="218" t="s">
        <v>129</v>
      </c>
      <c r="S18" s="218"/>
    </row>
    <row r="19" s="221" customFormat="true" ht="12" hidden="false" customHeight="true" outlineLevel="0" collapsed="false">
      <c r="A19" s="220"/>
      <c r="B19" s="220"/>
      <c r="D19" s="222" t="s">
        <v>95</v>
      </c>
      <c r="E19" s="222" t="s">
        <v>96</v>
      </c>
      <c r="F19" s="222" t="s">
        <v>97</v>
      </c>
      <c r="G19" s="222" t="s">
        <v>98</v>
      </c>
      <c r="H19" s="223" t="s">
        <v>99</v>
      </c>
      <c r="I19" s="223"/>
      <c r="J19" s="222" t="s">
        <v>100</v>
      </c>
      <c r="K19" s="222" t="s">
        <v>101</v>
      </c>
      <c r="L19" s="223" t="s">
        <v>130</v>
      </c>
      <c r="M19" s="223"/>
      <c r="N19" s="222" t="s">
        <v>131</v>
      </c>
      <c r="O19" s="222" t="s">
        <v>132</v>
      </c>
      <c r="P19" s="223" t="s">
        <v>133</v>
      </c>
      <c r="Q19" s="223"/>
      <c r="R19" s="222" t="s">
        <v>134</v>
      </c>
      <c r="S19" s="222" t="s">
        <v>135</v>
      </c>
    </row>
    <row r="20" customFormat="false" ht="14.25" hidden="true" customHeight="false" outlineLevel="0" collapsed="false">
      <c r="C20" s="224"/>
      <c r="D20" s="225" t="n">
        <v>0</v>
      </c>
      <c r="E20" s="226"/>
      <c r="F20" s="226"/>
      <c r="G20" s="227"/>
      <c r="H20" s="228"/>
      <c r="I20" s="228"/>
      <c r="J20" s="229"/>
      <c r="K20" s="227"/>
      <c r="L20" s="229"/>
      <c r="M20" s="229"/>
      <c r="N20" s="230"/>
      <c r="O20" s="227"/>
      <c r="P20" s="229"/>
      <c r="Q20" s="229"/>
      <c r="R20" s="231"/>
      <c r="S20" s="227"/>
      <c r="T20" s="232"/>
    </row>
    <row r="21" s="204" customFormat="true" ht="17.1" hidden="false" customHeight="true" outlineLevel="0" collapsed="false">
      <c r="A21" s="233" t="n">
        <v>4</v>
      </c>
      <c r="C21" s="224"/>
      <c r="D21" s="225" t="n">
        <v>1</v>
      </c>
      <c r="E21" s="234" t="s">
        <v>136</v>
      </c>
      <c r="F21" s="235" t="s">
        <v>137</v>
      </c>
      <c r="G21" s="236" t="s">
        <v>35</v>
      </c>
      <c r="H21" s="225"/>
      <c r="I21" s="225" t="n">
        <v>1</v>
      </c>
      <c r="J21" s="237" t="s">
        <v>138</v>
      </c>
      <c r="K21" s="238" t="s">
        <v>89</v>
      </c>
      <c r="L21" s="229"/>
      <c r="M21" s="229" t="s">
        <v>95</v>
      </c>
      <c r="N21" s="239" t="s">
        <v>107</v>
      </c>
      <c r="O21" s="238" t="s">
        <v>35</v>
      </c>
      <c r="P21" s="229"/>
      <c r="Q21" s="229" t="s">
        <v>95</v>
      </c>
      <c r="R21" s="240"/>
      <c r="S21" s="241" t="s">
        <v>35</v>
      </c>
    </row>
    <row r="22" s="204" customFormat="true" ht="17.1" hidden="false" customHeight="true" outlineLevel="0" collapsed="false">
      <c r="A22" s="233"/>
      <c r="D22" s="225"/>
      <c r="E22" s="234"/>
      <c r="F22" s="235"/>
      <c r="G22" s="236"/>
      <c r="H22" s="225"/>
      <c r="I22" s="225"/>
      <c r="J22" s="237"/>
      <c r="K22" s="238"/>
      <c r="L22" s="229"/>
      <c r="M22" s="229"/>
      <c r="N22" s="239"/>
      <c r="O22" s="238"/>
      <c r="P22" s="242"/>
      <c r="Q22" s="243"/>
      <c r="R22" s="243"/>
      <c r="S22" s="244"/>
    </row>
    <row r="23" s="204" customFormat="true" ht="15" hidden="false" customHeight="true" outlineLevel="0" collapsed="false">
      <c r="A23" s="233"/>
      <c r="D23" s="225"/>
      <c r="E23" s="234"/>
      <c r="F23" s="235"/>
      <c r="G23" s="236"/>
      <c r="H23" s="225"/>
      <c r="I23" s="225"/>
      <c r="J23" s="237"/>
      <c r="K23" s="238"/>
      <c r="L23" s="245"/>
      <c r="M23" s="243"/>
      <c r="N23" s="243"/>
      <c r="O23" s="243"/>
      <c r="P23" s="243"/>
      <c r="Q23" s="243"/>
      <c r="R23" s="243"/>
      <c r="S23" s="244"/>
    </row>
    <row r="24" s="204" customFormat="true" ht="15" hidden="false" customHeight="true" outlineLevel="0" collapsed="false">
      <c r="A24" s="233"/>
      <c r="D24" s="225"/>
      <c r="E24" s="234"/>
      <c r="F24" s="235"/>
      <c r="G24" s="236"/>
      <c r="H24" s="245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4"/>
    </row>
    <row r="25" customFormat="false" ht="17.1" hidden="false" customHeight="true" outlineLevel="0" collapsed="false">
      <c r="D25" s="245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4"/>
    </row>
    <row r="26" customFormat="false" ht="3" hidden="false" customHeight="true" outlineLevel="0" collapsed="false"/>
    <row r="27" customFormat="false" ht="11.25" hidden="true" customHeight="false" outlineLevel="0" collapsed="false"/>
    <row r="28" customFormat="false" ht="0.95" hidden="false" customHeight="true" outlineLevel="0" collapsed="false"/>
    <row r="29" customFormat="false" ht="23.25" hidden="false" customHeight="true" outlineLevel="0" collapsed="false"/>
    <row r="30" customFormat="false" ht="3" hidden="false" customHeight="true" outlineLevel="0" collapsed="false"/>
  </sheetData>
  <sheetProtection sheet="true" objects="true" scenarios="true" formatColumns="false" formatRows="false"/>
  <mergeCells count="39">
    <mergeCell ref="D5:J5"/>
    <mergeCell ref="D6:J6"/>
    <mergeCell ref="E7:F7"/>
    <mergeCell ref="G7:J7"/>
    <mergeCell ref="E8:F8"/>
    <mergeCell ref="G8:J8"/>
    <mergeCell ref="E9:F9"/>
    <mergeCell ref="G9:J9"/>
    <mergeCell ref="E10:F10"/>
    <mergeCell ref="G10:J10"/>
    <mergeCell ref="E11:F11"/>
    <mergeCell ref="E12:F12"/>
    <mergeCell ref="E13:F13"/>
    <mergeCell ref="D17:D18"/>
    <mergeCell ref="E17:E18"/>
    <mergeCell ref="F17:F18"/>
    <mergeCell ref="G17:G18"/>
    <mergeCell ref="H17:I18"/>
    <mergeCell ref="J17:J18"/>
    <mergeCell ref="K17:N17"/>
    <mergeCell ref="O17:R17"/>
    <mergeCell ref="S17:S18"/>
    <mergeCell ref="L18:M18"/>
    <mergeCell ref="P18:Q18"/>
    <mergeCell ref="H19:I19"/>
    <mergeCell ref="L19:M19"/>
    <mergeCell ref="P19:Q19"/>
    <mergeCell ref="D21:D24"/>
    <mergeCell ref="E21:E24"/>
    <mergeCell ref="F21:F24"/>
    <mergeCell ref="G21:G24"/>
    <mergeCell ref="H21:H23"/>
    <mergeCell ref="I21:I23"/>
    <mergeCell ref="J21:J23"/>
    <mergeCell ref="K21:K23"/>
    <mergeCell ref="L21:L22"/>
    <mergeCell ref="M21:M22"/>
    <mergeCell ref="N21:N22"/>
    <mergeCell ref="O21:O22"/>
  </mergeCells>
  <dataValidations count="6">
    <dataValidation allowBlank="true" error="Допускается ввод не более 900 символов!" errorTitle="Ошибка" operator="lessThanOrEqual" showDropDown="false" showErrorMessage="true" showInputMessage="true" sqref="R21:S21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N18 R18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G21 K21 O21" type="none">
      <formula1>0</formula1>
      <formula2>0</formula2>
    </dataValidation>
    <dataValidation allowBlank="true" error="Выберите значение из списка" errorTitle="Ошибка" operator="between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howDropDown="false" showErrorMessage="true" showInputMessage="true" sqref="N21:N22" type="list">
      <formula1>0</formula1>
      <formula2>0</formula2>
    </dataValidation>
    <dataValidation allowBlank="true" operator="between" prompt="Выберите виды деятельности, выполнив двойной щелчок левой кнопки мыши по ячейке." showDropDown="false" showErrorMessage="true" showInputMessage="true" sqref="F21" type="none">
      <formula1>0</formula1>
      <formula2>0</formula2>
    </dataValidation>
    <dataValidation allowBlank="false" error="Выберите значение из списка" errorTitle="Ошибка" operator="between" showDropDown="false" showErrorMessage="true" showInputMessage="true" sqref="J21" type="list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50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50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50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50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50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1.25" zeroHeight="false" outlineLevelRow="0" outlineLevelCol="0"/>
  <sheetData>
    <row r="1" customFormat="false" ht="11.25" hidden="false" customHeight="false" outlineLevel="0" collapsed="false">
      <c r="A1" s="50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true" hidden="true" outlineLevel="0" max="1" min="1" style="246" width="3.71"/>
    <col collapsed="false" customWidth="true" hidden="true" outlineLevel="0" max="4" min="2" style="140" width="3.71"/>
    <col collapsed="false" customWidth="true" hidden="false" outlineLevel="0" max="5" min="5" style="247" width="3.71"/>
    <col collapsed="false" customWidth="true" hidden="false" outlineLevel="0" max="6" min="6" style="135" width="9.72"/>
    <col collapsed="false" customWidth="true" hidden="false" outlineLevel="0" max="7" min="7" style="135" width="37.71"/>
    <col collapsed="false" customWidth="true" hidden="false" outlineLevel="0" max="8" min="8" style="135" width="66.85"/>
    <col collapsed="false" customWidth="true" hidden="false" outlineLevel="0" max="9" min="9" style="135" width="116"/>
    <col collapsed="false" customWidth="false" hidden="false" outlineLevel="0" max="11" min="10" style="140" width="10.57"/>
    <col collapsed="false" customWidth="true" hidden="false" outlineLevel="0" max="12" min="12" style="140" width="11.13"/>
    <col collapsed="false" customWidth="false" hidden="false" outlineLevel="0" max="20" min="13" style="140" width="10.57"/>
    <col collapsed="false" customWidth="false" hidden="false" outlineLevel="0" max="1024" min="21" style="135" width="10.57"/>
  </cols>
  <sheetData>
    <row r="1" customFormat="false" ht="3" hidden="false" customHeight="true" outlineLevel="0" collapsed="false">
      <c r="A1" s="246" t="s">
        <v>95</v>
      </c>
    </row>
    <row r="2" customFormat="false" ht="22.5" hidden="false" customHeight="true" outlineLevel="0" collapsed="false">
      <c r="F2" s="248" t="s">
        <v>139</v>
      </c>
      <c r="G2" s="248"/>
      <c r="H2" s="248"/>
      <c r="I2" s="154"/>
    </row>
    <row r="3" customFormat="false" ht="3" hidden="false" customHeight="true" outlineLevel="0" collapsed="false"/>
    <row r="4" s="250" customFormat="true" ht="11.25" hidden="false" customHeight="true" outlineLevel="0" collapsed="false">
      <c r="A4" s="249"/>
      <c r="B4" s="249"/>
      <c r="C4" s="249"/>
      <c r="D4" s="249"/>
      <c r="F4" s="162" t="s">
        <v>140</v>
      </c>
      <c r="G4" s="162"/>
      <c r="H4" s="162"/>
      <c r="I4" s="251" t="s">
        <v>141</v>
      </c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</row>
    <row r="5" s="250" customFormat="true" ht="11.25" hidden="false" customHeight="true" outlineLevel="0" collapsed="false">
      <c r="A5" s="249"/>
      <c r="B5" s="249"/>
      <c r="C5" s="249"/>
      <c r="D5" s="249"/>
      <c r="F5" s="251" t="s">
        <v>93</v>
      </c>
      <c r="G5" s="252" t="s">
        <v>142</v>
      </c>
      <c r="H5" s="253" t="s">
        <v>21</v>
      </c>
      <c r="I5" s="251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</row>
    <row r="6" s="250" customFormat="true" ht="12" hidden="false" customHeight="true" outlineLevel="0" collapsed="false">
      <c r="A6" s="249"/>
      <c r="B6" s="249"/>
      <c r="C6" s="249"/>
      <c r="D6" s="249"/>
      <c r="F6" s="222" t="s">
        <v>95</v>
      </c>
      <c r="G6" s="254" t="n">
        <v>2</v>
      </c>
      <c r="H6" s="255" t="n">
        <v>3</v>
      </c>
      <c r="I6" s="256" t="n">
        <v>4</v>
      </c>
      <c r="J6" s="249" t="n">
        <v>4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</row>
    <row r="7" s="250" customFormat="true" ht="18.75" hidden="false" customHeight="false" outlineLevel="0" collapsed="false">
      <c r="A7" s="249"/>
      <c r="B7" s="249"/>
      <c r="C7" s="249"/>
      <c r="D7" s="249"/>
      <c r="F7" s="257" t="n">
        <v>1</v>
      </c>
      <c r="G7" s="258" t="s">
        <v>143</v>
      </c>
      <c r="H7" s="259" t="e">
        <f aca="false">IF(#NAME?="","",#NAME?)</f>
        <v>#N/A</v>
      </c>
      <c r="I7" s="260" t="s">
        <v>144</v>
      </c>
      <c r="J7" s="261"/>
      <c r="K7" s="249"/>
      <c r="L7" s="249"/>
      <c r="M7" s="249"/>
      <c r="N7" s="249"/>
      <c r="O7" s="249"/>
      <c r="P7" s="249"/>
      <c r="Q7" s="249"/>
      <c r="R7" s="249"/>
      <c r="S7" s="249"/>
      <c r="T7" s="249"/>
    </row>
    <row r="8" s="250" customFormat="true" ht="45" hidden="false" customHeight="false" outlineLevel="0" collapsed="false">
      <c r="A8" s="262" t="n">
        <v>1</v>
      </c>
      <c r="B8" s="249"/>
      <c r="C8" s="249"/>
      <c r="D8" s="249"/>
      <c r="F8" s="257" t="e">
        <f aca="false">"2." &amp;mergeValue()</f>
        <v>#VALUE!</v>
      </c>
      <c r="G8" s="258" t="s">
        <v>145</v>
      </c>
      <c r="H8" s="259"/>
      <c r="I8" s="260" t="s">
        <v>146</v>
      </c>
      <c r="J8" s="261"/>
      <c r="K8" s="249"/>
      <c r="L8" s="249"/>
      <c r="M8" s="249"/>
      <c r="N8" s="249"/>
      <c r="O8" s="249"/>
      <c r="P8" s="249"/>
      <c r="Q8" s="249"/>
      <c r="R8" s="249"/>
      <c r="S8" s="249"/>
      <c r="T8" s="249"/>
    </row>
    <row r="9" s="250" customFormat="true" ht="22.5" hidden="false" customHeight="false" outlineLevel="0" collapsed="false">
      <c r="A9" s="262"/>
      <c r="B9" s="249"/>
      <c r="C9" s="249"/>
      <c r="D9" s="249"/>
      <c r="F9" s="257" t="e">
        <f aca="false">"3." &amp;mergeValue()</f>
        <v>#VALUE!</v>
      </c>
      <c r="G9" s="258" t="s">
        <v>147</v>
      </c>
      <c r="H9" s="259"/>
      <c r="I9" s="260" t="s">
        <v>148</v>
      </c>
      <c r="J9" s="261"/>
      <c r="K9" s="249"/>
      <c r="L9" s="249"/>
      <c r="M9" s="249"/>
      <c r="N9" s="249"/>
      <c r="O9" s="249"/>
      <c r="P9" s="249"/>
      <c r="Q9" s="249"/>
      <c r="R9" s="249"/>
      <c r="S9" s="249"/>
      <c r="T9" s="249"/>
    </row>
    <row r="10" s="250" customFormat="true" ht="22.5" hidden="false" customHeight="false" outlineLevel="0" collapsed="false">
      <c r="A10" s="262"/>
      <c r="B10" s="249"/>
      <c r="C10" s="249"/>
      <c r="D10" s="249"/>
      <c r="F10" s="257" t="e">
        <f aca="false">"4."&amp;mergeValue()</f>
        <v>#VALUE!</v>
      </c>
      <c r="G10" s="258" t="s">
        <v>149</v>
      </c>
      <c r="H10" s="253" t="s">
        <v>150</v>
      </c>
      <c r="I10" s="260"/>
      <c r="J10" s="261"/>
      <c r="K10" s="249"/>
      <c r="L10" s="249"/>
      <c r="M10" s="249"/>
      <c r="N10" s="249"/>
      <c r="O10" s="249"/>
      <c r="P10" s="249"/>
      <c r="Q10" s="249"/>
      <c r="R10" s="249"/>
      <c r="S10" s="249"/>
      <c r="T10" s="249"/>
    </row>
    <row r="11" s="250" customFormat="true" ht="18.75" hidden="false" customHeight="false" outlineLevel="0" collapsed="false">
      <c r="A11" s="262"/>
      <c r="B11" s="262" t="n">
        <v>1</v>
      </c>
      <c r="C11" s="262"/>
      <c r="D11" s="262"/>
      <c r="F11" s="257" t="e">
        <f aca="false">"4."&amp;mergeValue() &amp;"."&amp;mergeValue()</f>
        <v>#VALUE!</v>
      </c>
      <c r="G11" s="263" t="s">
        <v>151</v>
      </c>
      <c r="H11" s="259" t="e">
        <f aca="false">IF(#NAME?="","",#NAME?)</f>
        <v>#N/A</v>
      </c>
      <c r="I11" s="260" t="s">
        <v>152</v>
      </c>
      <c r="J11" s="261"/>
      <c r="K11" s="249"/>
      <c r="L11" s="249"/>
      <c r="M11" s="249"/>
      <c r="N11" s="249"/>
      <c r="O11" s="249"/>
      <c r="P11" s="249"/>
      <c r="Q11" s="249"/>
      <c r="R11" s="249"/>
      <c r="S11" s="249"/>
      <c r="T11" s="249"/>
    </row>
    <row r="12" s="250" customFormat="true" ht="22.5" hidden="false" customHeight="false" outlineLevel="0" collapsed="false">
      <c r="A12" s="262"/>
      <c r="B12" s="262"/>
      <c r="C12" s="262" t="n">
        <v>1</v>
      </c>
      <c r="D12" s="262"/>
      <c r="F12" s="257" t="e">
        <f aca="false">"4."&amp;mergeValue() &amp;"."&amp;mergeValue()&amp;"."&amp;mergeValue()</f>
        <v>#VALUE!</v>
      </c>
      <c r="G12" s="264" t="s">
        <v>153</v>
      </c>
      <c r="H12" s="259"/>
      <c r="I12" s="260" t="s">
        <v>154</v>
      </c>
      <c r="J12" s="261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="250" customFormat="true" ht="39" hidden="false" customHeight="true" outlineLevel="0" collapsed="false">
      <c r="A13" s="262"/>
      <c r="B13" s="262"/>
      <c r="C13" s="262"/>
      <c r="D13" s="262" t="n">
        <v>1</v>
      </c>
      <c r="F13" s="257" t="e">
        <f aca="false">"4."&amp;mergeValue() &amp;"."&amp;mergeValue()&amp;"."&amp;mergeValue()&amp;"."&amp;mergeValue()</f>
        <v>#VALUE!</v>
      </c>
      <c r="G13" s="265" t="s">
        <v>155</v>
      </c>
      <c r="H13" s="259"/>
      <c r="I13" s="266" t="s">
        <v>156</v>
      </c>
      <c r="J13" s="261"/>
      <c r="K13" s="249"/>
      <c r="L13" s="249"/>
      <c r="M13" s="249"/>
      <c r="N13" s="249"/>
      <c r="O13" s="249"/>
      <c r="P13" s="249"/>
      <c r="Q13" s="249"/>
      <c r="R13" s="249"/>
      <c r="S13" s="249"/>
      <c r="T13" s="249"/>
    </row>
    <row r="14" s="250" customFormat="true" ht="18.75" hidden="false" customHeight="false" outlineLevel="0" collapsed="false">
      <c r="A14" s="262"/>
      <c r="B14" s="262"/>
      <c r="C14" s="262"/>
      <c r="D14" s="262"/>
      <c r="F14" s="267"/>
      <c r="G14" s="268" t="s">
        <v>157</v>
      </c>
      <c r="H14" s="269"/>
      <c r="I14" s="266"/>
      <c r="J14" s="261"/>
      <c r="K14" s="249"/>
      <c r="L14" s="249"/>
      <c r="M14" s="249"/>
      <c r="N14" s="249"/>
      <c r="O14" s="249"/>
      <c r="P14" s="249"/>
      <c r="Q14" s="249"/>
      <c r="R14" s="249"/>
      <c r="S14" s="249"/>
      <c r="T14" s="249"/>
    </row>
    <row r="15" s="250" customFormat="true" ht="18.75" hidden="false" customHeight="false" outlineLevel="0" collapsed="false">
      <c r="A15" s="262"/>
      <c r="B15" s="262"/>
      <c r="C15" s="262"/>
      <c r="D15" s="262"/>
      <c r="F15" s="270"/>
      <c r="G15" s="271" t="s">
        <v>158</v>
      </c>
      <c r="H15" s="272"/>
      <c r="I15" s="273"/>
      <c r="J15" s="261"/>
      <c r="K15" s="249"/>
      <c r="L15" s="249"/>
      <c r="M15" s="249"/>
      <c r="N15" s="249"/>
      <c r="O15" s="249"/>
      <c r="P15" s="249"/>
      <c r="Q15" s="249"/>
      <c r="R15" s="249"/>
      <c r="S15" s="249"/>
      <c r="T15" s="249"/>
    </row>
    <row r="16" s="250" customFormat="true" ht="18.75" hidden="false" customHeight="false" outlineLevel="0" collapsed="false">
      <c r="A16" s="262"/>
      <c r="B16" s="249"/>
      <c r="C16" s="249"/>
      <c r="D16" s="249"/>
      <c r="F16" s="267"/>
      <c r="G16" s="185" t="s">
        <v>159</v>
      </c>
      <c r="H16" s="274"/>
      <c r="I16" s="275"/>
      <c r="J16" s="261"/>
      <c r="K16" s="249"/>
      <c r="L16" s="249"/>
      <c r="M16" s="249"/>
      <c r="N16" s="249"/>
      <c r="O16" s="249"/>
      <c r="P16" s="249"/>
      <c r="Q16" s="249"/>
      <c r="R16" s="249"/>
      <c r="S16" s="249"/>
      <c r="T16" s="249"/>
    </row>
    <row r="17" s="250" customFormat="true" ht="18.75" hidden="false" customHeight="false" outlineLevel="0" collapsed="false">
      <c r="A17" s="249"/>
      <c r="B17" s="249"/>
      <c r="C17" s="249"/>
      <c r="D17" s="249"/>
      <c r="F17" s="267"/>
      <c r="G17" s="276" t="s">
        <v>160</v>
      </c>
      <c r="H17" s="274"/>
      <c r="I17" s="275"/>
      <c r="J17" s="261"/>
      <c r="K17" s="249"/>
      <c r="L17" s="249"/>
      <c r="M17" s="249"/>
      <c r="N17" s="249"/>
      <c r="O17" s="249"/>
      <c r="P17" s="249"/>
      <c r="Q17" s="249"/>
      <c r="R17" s="249"/>
      <c r="S17" s="249"/>
      <c r="T17" s="249"/>
    </row>
    <row r="18" s="232" customFormat="true" ht="3" hidden="false" customHeight="true" outlineLevel="0" collapsed="false">
      <c r="A18" s="205"/>
      <c r="B18" s="205"/>
      <c r="C18" s="205"/>
      <c r="D18" s="205"/>
      <c r="F18" s="277"/>
      <c r="G18" s="278"/>
      <c r="H18" s="279"/>
      <c r="I18" s="280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  <row r="19" s="232" customFormat="true" ht="15" hidden="false" customHeight="true" outlineLevel="0" collapsed="false">
      <c r="A19" s="205"/>
      <c r="B19" s="205"/>
      <c r="C19" s="205"/>
      <c r="D19" s="205"/>
      <c r="F19" s="281"/>
      <c r="G19" s="282" t="s">
        <v>161</v>
      </c>
      <c r="H19" s="282"/>
      <c r="I19" s="283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32"/>
  <sheetViews>
    <sheetView showFormulas="false" showGridLines="false" showRowColHeaders="true" showZeros="true" rightToLeft="false" tabSelected="false" showOutlineSymbols="true" defaultGridColor="true" view="normal" topLeftCell="I4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false" hidden="true" outlineLevel="0" max="6" min="1" style="135" width="10.57"/>
    <col collapsed="false" customWidth="true" hidden="true" outlineLevel="0" max="8" min="7" style="284" width="9.13"/>
    <col collapsed="false" customWidth="true" hidden="false" outlineLevel="0" max="9" min="9" style="284" width="3.71"/>
    <col collapsed="false" customWidth="true" hidden="false" outlineLevel="0" max="11" min="10" style="247" width="3.71"/>
    <col collapsed="false" customWidth="true" hidden="false" outlineLevel="0" max="12" min="12" style="135" width="12.72"/>
    <col collapsed="false" customWidth="true" hidden="false" outlineLevel="0" max="13" min="13" style="135" width="47.43"/>
    <col collapsed="false" customWidth="true" hidden="true" outlineLevel="0" max="14" min="14" style="135" width="1.71"/>
    <col collapsed="false" customWidth="true" hidden="true" outlineLevel="0" max="15" min="15" style="135" width="20.71"/>
    <col collapsed="false" customWidth="true" hidden="true" outlineLevel="0" max="17" min="16" style="135" width="23.71"/>
    <col collapsed="false" customWidth="true" hidden="false" outlineLevel="0" max="18" min="18" style="135" width="11.72"/>
    <col collapsed="false" customWidth="true" hidden="false" outlineLevel="0" max="19" min="19" style="135" width="3.71"/>
    <col collapsed="false" customWidth="true" hidden="false" outlineLevel="0" max="20" min="20" style="135" width="11.72"/>
    <col collapsed="false" customWidth="true" hidden="true" outlineLevel="0" max="21" min="21" style="135" width="8.57"/>
    <col collapsed="false" customWidth="true" hidden="false" outlineLevel="0" max="22" min="22" style="135" width="4.71"/>
    <col collapsed="false" customWidth="true" hidden="false" outlineLevel="0" max="23" min="23" style="135" width="115.72"/>
    <col collapsed="false" customWidth="false" hidden="false" outlineLevel="0" max="25" min="24" style="140" width="10.57"/>
    <col collapsed="false" customWidth="true" hidden="false" outlineLevel="0" max="26" min="26" style="140" width="11.13"/>
    <col collapsed="false" customWidth="false" hidden="false" outlineLevel="0" max="34" min="27" style="140" width="10.57"/>
    <col collapsed="false" customWidth="false" hidden="false" outlineLevel="0" max="1024" min="35" style="135" width="10.57"/>
  </cols>
  <sheetData>
    <row r="1" customFormat="false" ht="14.25" hidden="true" customHeight="false" outlineLevel="0" collapsed="false"/>
    <row r="2" customFormat="false" ht="14.25" hidden="true" customHeight="false" outlineLevel="0" collapsed="false"/>
    <row r="3" customFormat="false" ht="14.25" hidden="true" customHeight="false" outlineLevel="0" collapsed="false"/>
    <row r="4" customFormat="false" ht="3" hidden="false" customHeight="true" outlineLevel="0" collapsed="false">
      <c r="J4" s="285"/>
      <c r="K4" s="285"/>
      <c r="L4" s="286"/>
      <c r="M4" s="286"/>
      <c r="N4" s="286"/>
      <c r="O4" s="150"/>
      <c r="P4" s="150"/>
      <c r="Q4" s="150"/>
      <c r="R4" s="150"/>
      <c r="S4" s="150"/>
      <c r="T4" s="150"/>
      <c r="U4" s="150"/>
    </row>
    <row r="5" customFormat="false" ht="24.95" hidden="false" customHeight="true" outlineLevel="0" collapsed="false">
      <c r="J5" s="285"/>
      <c r="K5" s="285"/>
      <c r="L5" s="248" t="s">
        <v>162</v>
      </c>
      <c r="M5" s="248"/>
      <c r="N5" s="248"/>
      <c r="O5" s="248"/>
      <c r="P5" s="248"/>
      <c r="Q5" s="248"/>
      <c r="R5" s="248"/>
      <c r="S5" s="248"/>
      <c r="T5" s="248"/>
      <c r="U5" s="248"/>
      <c r="V5" s="154"/>
    </row>
    <row r="6" s="232" customFormat="true" ht="3" hidden="false" customHeight="true" outlineLevel="0" collapsed="false">
      <c r="G6" s="287"/>
      <c r="H6" s="287"/>
      <c r="L6" s="281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3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</row>
    <row r="7" s="232" customFormat="true" ht="22.5" hidden="false" customHeight="false" outlineLevel="0" collapsed="false">
      <c r="G7" s="287"/>
      <c r="H7" s="287"/>
      <c r="L7" s="281"/>
      <c r="M7" s="289" t="e">
        <f aca="false">"Наименование органа регулирования, принявшего решение об "&amp;IF(#NAME?="","утверждении","изменении") &amp; " тарифов"</f>
        <v>#N/A</v>
      </c>
      <c r="N7" s="290"/>
      <c r="O7" s="291" t="e">
        <f aca="false">IF(#NAME?="",IF(#NAME?="","",#NAME?),#NAME?)</f>
        <v>#N/A</v>
      </c>
      <c r="P7" s="291"/>
      <c r="Q7" s="291"/>
      <c r="R7" s="291"/>
      <c r="S7" s="291"/>
      <c r="T7" s="291"/>
      <c r="U7" s="291"/>
      <c r="V7" s="291"/>
      <c r="W7" s="292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</row>
    <row r="8" s="232" customFormat="true" ht="18.75" hidden="false" customHeight="false" outlineLevel="0" collapsed="false">
      <c r="G8" s="287"/>
      <c r="H8" s="287"/>
      <c r="L8" s="281"/>
      <c r="M8" s="289" t="e">
        <f aca="false">IF(#NAME?="","Дата документа об утверждении тарифов","Дата принятия решения об изменении тарифов")</f>
        <v>#N/A</v>
      </c>
      <c r="N8" s="290"/>
      <c r="O8" s="291" t="e">
        <f aca="false">IF(#NAME?="",IF(#NAME?="","",#NAME?),#NAME?)</f>
        <v>#N/A</v>
      </c>
      <c r="P8" s="291"/>
      <c r="Q8" s="291"/>
      <c r="R8" s="291"/>
      <c r="S8" s="291"/>
      <c r="T8" s="291"/>
      <c r="U8" s="291"/>
      <c r="V8" s="291"/>
      <c r="W8" s="292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</row>
    <row r="9" s="232" customFormat="true" ht="18.75" hidden="false" customHeight="false" outlineLevel="0" collapsed="false">
      <c r="G9" s="287"/>
      <c r="H9" s="287"/>
      <c r="L9" s="281"/>
      <c r="M9" s="289" t="e">
        <f aca="false">IF(#NAME?="","Номер документа об утверждении тарифов","Номер принятия решения об изменении тарифов")</f>
        <v>#N/A</v>
      </c>
      <c r="N9" s="290"/>
      <c r="O9" s="291" t="e">
        <f aca="false">IF(#NAME?="",IF(#NAME?="","",#NAME?),#NAME?)</f>
        <v>#N/A</v>
      </c>
      <c r="P9" s="291"/>
      <c r="Q9" s="291"/>
      <c r="R9" s="291"/>
      <c r="S9" s="291"/>
      <c r="T9" s="291"/>
      <c r="U9" s="291"/>
      <c r="V9" s="291"/>
      <c r="W9" s="292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</row>
    <row r="10" s="232" customFormat="true" ht="18.75" hidden="false" customHeight="false" outlineLevel="0" collapsed="false">
      <c r="G10" s="287"/>
      <c r="H10" s="287"/>
      <c r="L10" s="281"/>
      <c r="M10" s="289" t="s">
        <v>53</v>
      </c>
      <c r="N10" s="290"/>
      <c r="O10" s="291" t="e">
        <f aca="false">IF(#NAME?="",IF(#NAME?="","",#NAME?),#NAME?)</f>
        <v>#N/A</v>
      </c>
      <c r="P10" s="291"/>
      <c r="Q10" s="291"/>
      <c r="R10" s="291"/>
      <c r="S10" s="291"/>
      <c r="T10" s="291"/>
      <c r="U10" s="291"/>
      <c r="V10" s="291"/>
      <c r="W10" s="292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</row>
    <row r="11" s="250" customFormat="true" ht="3" hidden="true" customHeight="true" outlineLevel="0" collapsed="false">
      <c r="G11" s="293"/>
      <c r="H11" s="293"/>
      <c r="L11" s="211"/>
      <c r="M11" s="211"/>
      <c r="N11" s="211"/>
      <c r="O11" s="294"/>
      <c r="P11" s="294"/>
      <c r="Q11" s="294"/>
      <c r="R11" s="294"/>
      <c r="S11" s="294"/>
      <c r="T11" s="294"/>
      <c r="U11" s="295" t="s">
        <v>163</v>
      </c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</row>
    <row r="12" s="250" customFormat="true" ht="14.25" hidden="false" customHeight="false" outlineLevel="0" collapsed="false">
      <c r="G12" s="293"/>
      <c r="H12" s="293"/>
      <c r="L12" s="211"/>
      <c r="M12" s="211"/>
      <c r="N12" s="211"/>
      <c r="O12" s="149"/>
      <c r="P12" s="149"/>
      <c r="Q12" s="149"/>
      <c r="R12" s="149"/>
      <c r="S12" s="149"/>
      <c r="T12" s="149"/>
      <c r="U12" s="1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</row>
    <row r="13" customFormat="false" ht="15" hidden="false" customHeight="true" outlineLevel="0" collapsed="false">
      <c r="J13" s="285"/>
      <c r="K13" s="285"/>
      <c r="L13" s="162" t="s">
        <v>140</v>
      </c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 t="s">
        <v>141</v>
      </c>
    </row>
    <row r="14" customFormat="false" ht="15" hidden="false" customHeight="true" outlineLevel="0" collapsed="false">
      <c r="J14" s="285"/>
      <c r="K14" s="285"/>
      <c r="L14" s="162" t="s">
        <v>93</v>
      </c>
      <c r="M14" s="162" t="s">
        <v>164</v>
      </c>
      <c r="N14" s="162"/>
      <c r="O14" s="296" t="s">
        <v>165</v>
      </c>
      <c r="P14" s="296"/>
      <c r="Q14" s="296"/>
      <c r="R14" s="296"/>
      <c r="S14" s="296"/>
      <c r="T14" s="296"/>
      <c r="U14" s="162" t="s">
        <v>166</v>
      </c>
      <c r="V14" s="297" t="s">
        <v>167</v>
      </c>
      <c r="W14" s="162"/>
    </row>
    <row r="15" customFormat="false" ht="14.25" hidden="false" customHeight="true" outlineLevel="0" collapsed="false">
      <c r="J15" s="285"/>
      <c r="K15" s="285"/>
      <c r="L15" s="162"/>
      <c r="M15" s="162"/>
      <c r="N15" s="162"/>
      <c r="O15" s="162" t="s">
        <v>168</v>
      </c>
      <c r="P15" s="298" t="s">
        <v>169</v>
      </c>
      <c r="Q15" s="298"/>
      <c r="R15" s="218" t="s">
        <v>170</v>
      </c>
      <c r="S15" s="218"/>
      <c r="T15" s="218"/>
      <c r="U15" s="162"/>
      <c r="V15" s="297"/>
      <c r="W15" s="162"/>
    </row>
    <row r="16" customFormat="false" ht="33.75" hidden="false" customHeight="true" outlineLevel="0" collapsed="false">
      <c r="J16" s="285"/>
      <c r="K16" s="285"/>
      <c r="L16" s="162"/>
      <c r="M16" s="162"/>
      <c r="N16" s="162"/>
      <c r="O16" s="298" t="s">
        <v>171</v>
      </c>
      <c r="P16" s="299" t="s">
        <v>172</v>
      </c>
      <c r="Q16" s="299" t="s">
        <v>173</v>
      </c>
      <c r="R16" s="300" t="s">
        <v>174</v>
      </c>
      <c r="S16" s="300" t="s">
        <v>175</v>
      </c>
      <c r="T16" s="300"/>
      <c r="U16" s="162"/>
      <c r="V16" s="297"/>
      <c r="W16" s="162"/>
    </row>
    <row r="17" customFormat="false" ht="12" hidden="false" customHeight="true" outlineLevel="0" collapsed="false">
      <c r="J17" s="285"/>
      <c r="K17" s="301" t="n">
        <v>1</v>
      </c>
      <c r="L17" s="302" t="s">
        <v>95</v>
      </c>
      <c r="M17" s="302" t="s">
        <v>96</v>
      </c>
      <c r="N17" s="303" t="str">
        <f aca="true">OFFSET(N17,0,-1)</f>
        <v>2</v>
      </c>
      <c r="O17" s="304" t="n">
        <f aca="true">OFFSET(O17,0,-1)+1</f>
        <v>3</v>
      </c>
      <c r="P17" s="304" t="n">
        <f aca="true">OFFSET(P17,0,-1)+1</f>
        <v>4</v>
      </c>
      <c r="Q17" s="304" t="n">
        <f aca="true">OFFSET(Q17,0,-1)+1</f>
        <v>5</v>
      </c>
      <c r="R17" s="304" t="n">
        <f aca="true">OFFSET(R17,0,-1)+1</f>
        <v>6</v>
      </c>
      <c r="S17" s="304" t="n">
        <f aca="true">OFFSET(S17,0,-1)+1</f>
        <v>7</v>
      </c>
      <c r="T17" s="304"/>
      <c r="U17" s="304" t="n">
        <f aca="true">OFFSET(U17,0,-2)+1</f>
        <v>8</v>
      </c>
      <c r="V17" s="303" t="n">
        <f aca="true">OFFSET(V17,0,-1)</f>
        <v>8</v>
      </c>
      <c r="W17" s="304" t="n">
        <f aca="true">OFFSET(W17,0,-1)+1</f>
        <v>9</v>
      </c>
    </row>
    <row r="18" customFormat="false" ht="22.5" hidden="false" customHeight="false" outlineLevel="0" collapsed="false">
      <c r="A18" s="305" t="n">
        <v>1</v>
      </c>
      <c r="B18" s="306"/>
      <c r="C18" s="306"/>
      <c r="D18" s="306"/>
      <c r="E18" s="307"/>
      <c r="F18" s="305"/>
      <c r="G18" s="305"/>
      <c r="H18" s="305"/>
      <c r="I18" s="283"/>
      <c r="J18" s="308"/>
      <c r="K18" s="308"/>
      <c r="L18" s="309" t="e">
        <f aca="false">mergeValue()</f>
        <v>#VALUE!</v>
      </c>
      <c r="M18" s="310" t="s">
        <v>124</v>
      </c>
      <c r="N18" s="311"/>
      <c r="O18" s="312"/>
      <c r="P18" s="312"/>
      <c r="Q18" s="312"/>
      <c r="R18" s="312"/>
      <c r="S18" s="312"/>
      <c r="T18" s="312"/>
      <c r="U18" s="312"/>
      <c r="V18" s="312"/>
      <c r="W18" s="313" t="s">
        <v>176</v>
      </c>
    </row>
    <row r="19" customFormat="false" ht="22.5" hidden="false" customHeight="false" outlineLevel="0" collapsed="false">
      <c r="A19" s="305"/>
      <c r="B19" s="305" t="n">
        <v>1</v>
      </c>
      <c r="C19" s="306"/>
      <c r="D19" s="306"/>
      <c r="E19" s="305"/>
      <c r="F19" s="305"/>
      <c r="G19" s="305"/>
      <c r="H19" s="305"/>
      <c r="I19" s="158"/>
      <c r="J19" s="314"/>
      <c r="K19" s="135"/>
      <c r="L19" s="315" t="e">
        <f aca="false">mergeValue() &amp;"."&amp;mergeValue()</f>
        <v>#VALUE!</v>
      </c>
      <c r="M19" s="316" t="s">
        <v>90</v>
      </c>
      <c r="N19" s="317"/>
      <c r="O19" s="235"/>
      <c r="P19" s="235"/>
      <c r="Q19" s="235"/>
      <c r="R19" s="235"/>
      <c r="S19" s="235"/>
      <c r="T19" s="235"/>
      <c r="U19" s="235"/>
      <c r="V19" s="235"/>
      <c r="W19" s="260" t="s">
        <v>177</v>
      </c>
    </row>
    <row r="20" customFormat="false" ht="45" hidden="false" customHeight="false" outlineLevel="0" collapsed="false">
      <c r="A20" s="305"/>
      <c r="B20" s="305"/>
      <c r="C20" s="305" t="n">
        <v>1</v>
      </c>
      <c r="D20" s="306"/>
      <c r="E20" s="305"/>
      <c r="F20" s="305"/>
      <c r="G20" s="305"/>
      <c r="H20" s="305"/>
      <c r="I20" s="318"/>
      <c r="J20" s="314"/>
      <c r="K20" s="150"/>
      <c r="L20" s="315" t="e">
        <f aca="false">mergeValue() &amp;"."&amp;mergeValue()&amp;"."&amp;mergeValue()</f>
        <v>#VALUE!</v>
      </c>
      <c r="M20" s="319" t="s">
        <v>178</v>
      </c>
      <c r="N20" s="317"/>
      <c r="O20" s="235"/>
      <c r="P20" s="235"/>
      <c r="Q20" s="235"/>
      <c r="R20" s="235"/>
      <c r="S20" s="235"/>
      <c r="T20" s="235"/>
      <c r="U20" s="235"/>
      <c r="V20" s="235"/>
      <c r="W20" s="260" t="s">
        <v>179</v>
      </c>
      <c r="AA20" s="137"/>
    </row>
    <row r="21" customFormat="false" ht="33.75" hidden="false" customHeight="false" outlineLevel="0" collapsed="false">
      <c r="A21" s="305"/>
      <c r="B21" s="305"/>
      <c r="C21" s="305"/>
      <c r="D21" s="305" t="n">
        <v>1</v>
      </c>
      <c r="E21" s="305"/>
      <c r="F21" s="305"/>
      <c r="G21" s="305"/>
      <c r="H21" s="305"/>
      <c r="I21" s="149"/>
      <c r="J21" s="314"/>
      <c r="K21" s="150"/>
      <c r="L21" s="315" t="e">
        <f aca="false">mergeValue() &amp;"."&amp;mergeValue()&amp;"."&amp;mergeValue()&amp;"."&amp;mergeValue()</f>
        <v>#VALUE!</v>
      </c>
      <c r="M21" s="320" t="s">
        <v>180</v>
      </c>
      <c r="N21" s="317"/>
      <c r="O21" s="241"/>
      <c r="P21" s="241"/>
      <c r="Q21" s="241"/>
      <c r="R21" s="241"/>
      <c r="S21" s="241"/>
      <c r="T21" s="241"/>
      <c r="U21" s="241"/>
      <c r="V21" s="241"/>
      <c r="W21" s="260" t="s">
        <v>181</v>
      </c>
      <c r="AA21" s="137"/>
    </row>
    <row r="22" customFormat="false" ht="33.75" hidden="false" customHeight="false" outlineLevel="0" collapsed="false">
      <c r="A22" s="305"/>
      <c r="B22" s="305"/>
      <c r="C22" s="305"/>
      <c r="D22" s="305"/>
      <c r="E22" s="305" t="n">
        <v>1</v>
      </c>
      <c r="F22" s="305"/>
      <c r="G22" s="305"/>
      <c r="H22" s="305"/>
      <c r="I22" s="149"/>
      <c r="J22" s="149"/>
      <c r="K22" s="150"/>
      <c r="L22" s="315" t="e">
        <f aca="false">mergeValue() &amp;"."&amp;mergeValue()&amp;"."&amp;mergeValue()&amp;"."&amp;mergeValue()&amp;"."&amp;mergeValue()</f>
        <v>#VALUE!</v>
      </c>
      <c r="M22" s="321" t="s">
        <v>182</v>
      </c>
      <c r="N22" s="260"/>
      <c r="O22" s="322"/>
      <c r="P22" s="322"/>
      <c r="Q22" s="322"/>
      <c r="R22" s="322"/>
      <c r="S22" s="322"/>
      <c r="T22" s="322"/>
      <c r="U22" s="322"/>
      <c r="V22" s="322"/>
      <c r="W22" s="260" t="s">
        <v>183</v>
      </c>
      <c r="Y22" s="137" t="e">
        <f aca="false">strCheckUnique()</f>
        <v>#VALUE!</v>
      </c>
      <c r="AA22" s="137"/>
    </row>
    <row r="23" customFormat="false" ht="66" hidden="false" customHeight="true" outlineLevel="0" collapsed="false">
      <c r="A23" s="305"/>
      <c r="B23" s="305"/>
      <c r="C23" s="305"/>
      <c r="D23" s="305"/>
      <c r="E23" s="305"/>
      <c r="F23" s="306" t="n">
        <v>1</v>
      </c>
      <c r="G23" s="306"/>
      <c r="H23" s="306"/>
      <c r="I23" s="149"/>
      <c r="J23" s="149"/>
      <c r="K23" s="318"/>
      <c r="L23" s="315" t="e">
        <f aca="false">mergeValue() &amp;"."&amp;mergeValue()&amp;"."&amp;mergeValue()&amp;"."&amp;mergeValue()&amp;"."&amp;mergeValue()&amp;"."&amp;mergeValue()</f>
        <v>#VALUE!</v>
      </c>
      <c r="M23" s="323"/>
      <c r="N23" s="227"/>
      <c r="O23" s="324"/>
      <c r="P23" s="324"/>
      <c r="Q23" s="324"/>
      <c r="R23" s="325"/>
      <c r="S23" s="326" t="s">
        <v>89</v>
      </c>
      <c r="T23" s="325"/>
      <c r="U23" s="326" t="s">
        <v>35</v>
      </c>
      <c r="V23" s="327"/>
      <c r="W23" s="328" t="s">
        <v>184</v>
      </c>
      <c r="X23" s="329" t="e">
        <f aca="false">strCheckDate()</f>
        <v>#VALUE!</v>
      </c>
      <c r="Z23" s="137" t="str">
        <f aca="false">IF(M23="","",M23 )</f>
        <v/>
      </c>
      <c r="AA23" s="137"/>
      <c r="AB23" s="137"/>
      <c r="AC23" s="137"/>
    </row>
    <row r="24" customFormat="false" ht="14.25" hidden="true" customHeight="false" outlineLevel="0" collapsed="false">
      <c r="A24" s="305"/>
      <c r="B24" s="305"/>
      <c r="C24" s="305"/>
      <c r="D24" s="305"/>
      <c r="E24" s="305"/>
      <c r="F24" s="306"/>
      <c r="G24" s="306"/>
      <c r="H24" s="306"/>
      <c r="I24" s="149"/>
      <c r="J24" s="149"/>
      <c r="K24" s="318"/>
      <c r="L24" s="330"/>
      <c r="M24" s="331"/>
      <c r="N24" s="227"/>
      <c r="O24" s="332"/>
      <c r="P24" s="333"/>
      <c r="Q24" s="334" t="str">
        <f aca="false">R23 &amp; "-" &amp; T23</f>
        <v>-</v>
      </c>
      <c r="R24" s="325"/>
      <c r="S24" s="326"/>
      <c r="T24" s="325"/>
      <c r="U24" s="326"/>
      <c r="V24" s="327"/>
      <c r="W24" s="328"/>
      <c r="AA24" s="137"/>
    </row>
    <row r="25" s="2" customFormat="true" ht="15" hidden="false" customHeight="true" outlineLevel="0" collapsed="false">
      <c r="A25" s="305"/>
      <c r="B25" s="305"/>
      <c r="C25" s="305"/>
      <c r="D25" s="305"/>
      <c r="E25" s="305"/>
      <c r="F25" s="306"/>
      <c r="G25" s="306"/>
      <c r="H25" s="306"/>
      <c r="I25" s="149"/>
      <c r="J25" s="149"/>
      <c r="K25" s="308"/>
      <c r="L25" s="335"/>
      <c r="M25" s="336" t="s">
        <v>185</v>
      </c>
      <c r="N25" s="337"/>
      <c r="O25" s="338"/>
      <c r="P25" s="338"/>
      <c r="Q25" s="338"/>
      <c r="R25" s="337"/>
      <c r="S25" s="173"/>
      <c r="T25" s="173"/>
      <c r="U25" s="173"/>
      <c r="V25" s="339"/>
      <c r="W25" s="328"/>
      <c r="X25" s="340"/>
      <c r="Y25" s="340"/>
      <c r="Z25" s="340"/>
      <c r="AA25" s="137"/>
      <c r="AB25" s="340"/>
      <c r="AC25" s="140"/>
      <c r="AD25" s="140"/>
      <c r="AE25" s="140"/>
      <c r="AF25" s="140"/>
      <c r="AG25" s="140"/>
      <c r="AH25" s="140"/>
      <c r="AI25" s="135"/>
    </row>
    <row r="26" s="2" customFormat="true" ht="15" hidden="false" customHeight="true" outlineLevel="0" collapsed="false">
      <c r="A26" s="305"/>
      <c r="B26" s="305"/>
      <c r="C26" s="305"/>
      <c r="D26" s="305"/>
      <c r="E26" s="306"/>
      <c r="F26" s="305"/>
      <c r="G26" s="305"/>
      <c r="H26" s="305"/>
      <c r="I26" s="149"/>
      <c r="J26" s="341"/>
      <c r="K26" s="308"/>
      <c r="L26" s="335"/>
      <c r="M26" s="342" t="s">
        <v>186</v>
      </c>
      <c r="N26" s="337"/>
      <c r="O26" s="338"/>
      <c r="P26" s="338"/>
      <c r="Q26" s="338"/>
      <c r="R26" s="337"/>
      <c r="S26" s="173"/>
      <c r="T26" s="173"/>
      <c r="U26" s="337"/>
      <c r="V26" s="173"/>
      <c r="W26" s="339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</row>
    <row r="27" s="2" customFormat="true" ht="15" hidden="false" customHeight="true" outlineLevel="0" collapsed="false">
      <c r="A27" s="305"/>
      <c r="B27" s="305"/>
      <c r="C27" s="305"/>
      <c r="D27" s="306"/>
      <c r="E27" s="189"/>
      <c r="F27" s="305"/>
      <c r="G27" s="305"/>
      <c r="H27" s="305"/>
      <c r="I27" s="308"/>
      <c r="J27" s="341"/>
      <c r="K27" s="308"/>
      <c r="L27" s="335"/>
      <c r="M27" s="268" t="s">
        <v>187</v>
      </c>
      <c r="N27" s="337"/>
      <c r="O27" s="338"/>
      <c r="P27" s="338"/>
      <c r="Q27" s="338"/>
      <c r="R27" s="337"/>
      <c r="S27" s="173"/>
      <c r="T27" s="173"/>
      <c r="U27" s="337"/>
      <c r="V27" s="173"/>
      <c r="W27" s="339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</row>
    <row r="28" s="2" customFormat="true" ht="15" hidden="false" customHeight="true" outlineLevel="0" collapsed="false">
      <c r="A28" s="305"/>
      <c r="B28" s="305"/>
      <c r="C28" s="306"/>
      <c r="D28" s="306"/>
      <c r="E28" s="189"/>
      <c r="F28" s="305"/>
      <c r="G28" s="305"/>
      <c r="H28" s="305"/>
      <c r="I28" s="308"/>
      <c r="J28" s="341"/>
      <c r="K28" s="308"/>
      <c r="L28" s="335"/>
      <c r="M28" s="343" t="s">
        <v>188</v>
      </c>
      <c r="N28" s="173"/>
      <c r="O28" s="343"/>
      <c r="P28" s="343"/>
      <c r="Q28" s="343"/>
      <c r="R28" s="337"/>
      <c r="S28" s="173"/>
      <c r="T28" s="173"/>
      <c r="U28" s="337"/>
      <c r="V28" s="173"/>
      <c r="W28" s="339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0"/>
    </row>
    <row r="29" s="2" customFormat="true" ht="15" hidden="false" customHeight="true" outlineLevel="0" collapsed="false">
      <c r="A29" s="305"/>
      <c r="B29" s="306"/>
      <c r="C29" s="189"/>
      <c r="D29" s="189"/>
      <c r="E29" s="189"/>
      <c r="F29" s="305"/>
      <c r="G29" s="305"/>
      <c r="H29" s="305"/>
      <c r="I29" s="308"/>
      <c r="J29" s="341"/>
      <c r="K29" s="308"/>
      <c r="L29" s="335"/>
      <c r="M29" s="185" t="s">
        <v>119</v>
      </c>
      <c r="N29" s="173"/>
      <c r="O29" s="343"/>
      <c r="P29" s="343"/>
      <c r="Q29" s="343"/>
      <c r="R29" s="337"/>
      <c r="S29" s="173"/>
      <c r="T29" s="173"/>
      <c r="U29" s="337"/>
      <c r="V29" s="173"/>
      <c r="W29" s="339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</row>
    <row r="30" s="2" customFormat="true" ht="15" hidden="false" customHeight="true" outlineLevel="0" collapsed="false">
      <c r="A30" s="306"/>
      <c r="B30" s="340"/>
      <c r="C30" s="340"/>
      <c r="D30" s="340"/>
      <c r="E30" s="344"/>
      <c r="F30" s="340"/>
      <c r="G30" s="305"/>
      <c r="H30" s="305"/>
      <c r="I30" s="158"/>
      <c r="J30" s="341"/>
      <c r="K30" s="318"/>
      <c r="L30" s="335"/>
      <c r="M30" s="276" t="s">
        <v>189</v>
      </c>
      <c r="N30" s="173"/>
      <c r="O30" s="343"/>
      <c r="P30" s="343"/>
      <c r="Q30" s="343"/>
      <c r="R30" s="337"/>
      <c r="S30" s="173"/>
      <c r="T30" s="173"/>
      <c r="U30" s="337"/>
      <c r="V30" s="173"/>
      <c r="W30" s="339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</row>
    <row r="31" customFormat="false" ht="3" hidden="false" customHeight="true" outlineLevel="0" collapsed="false"/>
    <row r="32" customFormat="false" ht="48.95" hidden="false" customHeight="true" outlineLevel="0" collapsed="false">
      <c r="M32" s="345" t="s">
        <v>190</v>
      </c>
      <c r="N32" s="345"/>
      <c r="O32" s="345"/>
      <c r="P32" s="345"/>
      <c r="Q32" s="345"/>
      <c r="R32" s="345"/>
      <c r="S32" s="345"/>
      <c r="T32" s="345"/>
      <c r="U32" s="345"/>
      <c r="V32" s="345"/>
    </row>
  </sheetData>
  <sheetProtection sheet="true" password="fa9c" objects="true" scenarios="true" formatColumns="false" formatRows="false"/>
  <mergeCells count="38">
    <mergeCell ref="L5:U5"/>
    <mergeCell ref="O7:V7"/>
    <mergeCell ref="O8:V8"/>
    <mergeCell ref="O9:V9"/>
    <mergeCell ref="O10:V10"/>
    <mergeCell ref="L11:M11"/>
    <mergeCell ref="O12:U12"/>
    <mergeCell ref="L13:V13"/>
    <mergeCell ref="W13:W16"/>
    <mergeCell ref="L14:L16"/>
    <mergeCell ref="M14:M16"/>
    <mergeCell ref="N14:N16"/>
    <mergeCell ref="O14:T14"/>
    <mergeCell ref="U14:U16"/>
    <mergeCell ref="V14:V16"/>
    <mergeCell ref="P15:Q15"/>
    <mergeCell ref="R15:T15"/>
    <mergeCell ref="S16:T16"/>
    <mergeCell ref="S17:T17"/>
    <mergeCell ref="A18:A29"/>
    <mergeCell ref="O18:V18"/>
    <mergeCell ref="B19:B28"/>
    <mergeCell ref="O19:V19"/>
    <mergeCell ref="C20:C27"/>
    <mergeCell ref="O20:V20"/>
    <mergeCell ref="D21:D26"/>
    <mergeCell ref="I21:I26"/>
    <mergeCell ref="O21:V21"/>
    <mergeCell ref="E22:E25"/>
    <mergeCell ref="J22:J25"/>
    <mergeCell ref="O22:V22"/>
    <mergeCell ref="N23:N24"/>
    <mergeCell ref="R23:R24"/>
    <mergeCell ref="S23:S24"/>
    <mergeCell ref="T23:T24"/>
    <mergeCell ref="U23:U24"/>
    <mergeCell ref="W23:W25"/>
    <mergeCell ref="M32:V32"/>
  </mergeCells>
  <dataValidations count="7">
    <dataValidation allowBlank="true" error="Допускается ввод не более 900 символов!" errorTitle="Ошибка" operator="lessThanOrEqual" showDropDown="false" showErrorMessage="true" showInputMessage="true" sqref="W6:W10 O21:V21" type="textLength">
      <formula1>900</formula1>
      <formula2>0</formula2>
    </dataValidation>
    <dataValidation allowBlank="true" operator="between" prompt="Выберите дату из календаря (иконка справа от указанной ячейки), либо введите дату непосредственно в ячейку в формате - 'ДД.ММ.ГГГГ'." showDropDown="false" showErrorMessage="true" showInputMessage="true" sqref="R23 T23:T24" type="none">
      <formula1>0</formula1>
      <formula2>0</formula2>
    </dataValidation>
    <dataValidation allowBlank="true" operator="between" prompt="Для выбора выполните двойной щелчок левой клавиши мыши по соответствующей ячейке." showDropDown="false" showErrorMessage="true" showInputMessage="true" sqref="S23:S24 U23:U24" type="none">
      <formula1>0</formula1>
      <formula2>0</formula2>
    </dataValidation>
    <dataValidation allowBlank="true" operator="between" promptTitle="checkPeriodRange" showDropDown="false" showErrorMessage="false" showInputMessage="false" sqref="Q24" type="none">
      <formula1>0</formula1>
      <formula2>0</formula2>
    </dataValidation>
    <dataValidation allowBlank="true" error="Выберите значение из списка" errorTitle="Ошибка" operator="between" showDropDown="false" showErrorMessage="true" showInputMessage="true" sqref="O22" type="list">
      <formula1>0</formula1>
      <formula2>0</formula2>
    </dataValidation>
    <dataValidation allowBlank="true" operator="between" showDropDown="false" showErrorMessage="false" showInputMessage="false" sqref="S25:S30" type="none">
      <formula1>0</formula1>
      <formula2>0</formula2>
    </dataValidation>
    <dataValidation allowBlank="true" error="Допускается ввод не более 900 символов!" errorTitle="Ошибка" operator="lessThanOrEqual" prompt="Введите значение признака дифференциации" showDropDown="false" showErrorMessage="true" showInputMessage="true" sqref="M23" type="textLength">
      <formula1>900</formula1>
      <formula2>0</formula2>
    </dataValidation>
  </dataValidation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9"/>
  <sheetViews>
    <sheetView showFormulas="false" showGridLines="fals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4.25" zeroHeight="false" outlineLevelRow="0" outlineLevelCol="0"/>
  <cols>
    <col collapsed="false" customWidth="true" hidden="true" outlineLevel="0" max="1" min="1" style="246" width="3.71"/>
    <col collapsed="false" customWidth="true" hidden="true" outlineLevel="0" max="4" min="2" style="140" width="3.71"/>
    <col collapsed="false" customWidth="true" hidden="false" outlineLevel="0" max="5" min="5" style="247" width="3.71"/>
    <col collapsed="false" customWidth="true" hidden="false" outlineLevel="0" max="6" min="6" style="135" width="9.72"/>
    <col collapsed="false" customWidth="true" hidden="false" outlineLevel="0" max="7" min="7" style="135" width="37.71"/>
    <col collapsed="false" customWidth="true" hidden="false" outlineLevel="0" max="8" min="8" style="135" width="66.85"/>
    <col collapsed="false" customWidth="true" hidden="false" outlineLevel="0" max="9" min="9" style="135" width="115.72"/>
    <col collapsed="false" customWidth="false" hidden="false" outlineLevel="0" max="11" min="10" style="140" width="10.57"/>
    <col collapsed="false" customWidth="true" hidden="false" outlineLevel="0" max="12" min="12" style="140" width="11.13"/>
    <col collapsed="false" customWidth="false" hidden="false" outlineLevel="0" max="20" min="13" style="140" width="10.57"/>
    <col collapsed="false" customWidth="false" hidden="false" outlineLevel="0" max="1024" min="21" style="135" width="10.57"/>
  </cols>
  <sheetData>
    <row r="1" customFormat="false" ht="3" hidden="false" customHeight="true" outlineLevel="0" collapsed="false">
      <c r="A1" s="246" t="s">
        <v>96</v>
      </c>
    </row>
    <row r="2" customFormat="false" ht="22.5" hidden="false" customHeight="true" outlineLevel="0" collapsed="false">
      <c r="F2" s="248" t="s">
        <v>139</v>
      </c>
      <c r="G2" s="248"/>
      <c r="H2" s="248"/>
      <c r="I2" s="154"/>
    </row>
    <row r="3" customFormat="false" ht="3" hidden="false" customHeight="true" outlineLevel="0" collapsed="false"/>
    <row r="4" s="250" customFormat="true" ht="11.25" hidden="false" customHeight="true" outlineLevel="0" collapsed="false">
      <c r="A4" s="249"/>
      <c r="B4" s="249"/>
      <c r="C4" s="249"/>
      <c r="D4" s="249"/>
      <c r="F4" s="162" t="s">
        <v>140</v>
      </c>
      <c r="G4" s="162"/>
      <c r="H4" s="162"/>
      <c r="I4" s="251" t="s">
        <v>141</v>
      </c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</row>
    <row r="5" s="250" customFormat="true" ht="11.25" hidden="false" customHeight="true" outlineLevel="0" collapsed="false">
      <c r="A5" s="249"/>
      <c r="B5" s="249"/>
      <c r="C5" s="249"/>
      <c r="D5" s="249"/>
      <c r="F5" s="251" t="s">
        <v>93</v>
      </c>
      <c r="G5" s="252" t="s">
        <v>142</v>
      </c>
      <c r="H5" s="253" t="s">
        <v>21</v>
      </c>
      <c r="I5" s="251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</row>
    <row r="6" s="250" customFormat="true" ht="12" hidden="false" customHeight="true" outlineLevel="0" collapsed="false">
      <c r="A6" s="249"/>
      <c r="B6" s="249"/>
      <c r="C6" s="249"/>
      <c r="D6" s="249"/>
      <c r="F6" s="222" t="s">
        <v>95</v>
      </c>
      <c r="G6" s="254" t="n">
        <v>2</v>
      </c>
      <c r="H6" s="255" t="n">
        <v>3</v>
      </c>
      <c r="I6" s="256" t="n">
        <v>4</v>
      </c>
      <c r="J6" s="249" t="n">
        <v>4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</row>
    <row r="7" s="250" customFormat="true" ht="18.75" hidden="false" customHeight="false" outlineLevel="0" collapsed="false">
      <c r="A7" s="249"/>
      <c r="B7" s="249"/>
      <c r="C7" s="249"/>
      <c r="D7" s="249"/>
      <c r="F7" s="257" t="n">
        <v>1</v>
      </c>
      <c r="G7" s="258" t="s">
        <v>143</v>
      </c>
      <c r="H7" s="259" t="e">
        <f aca="false">IF(#NAME?="","",#NAME?)</f>
        <v>#N/A</v>
      </c>
      <c r="I7" s="260" t="s">
        <v>144</v>
      </c>
      <c r="J7" s="261"/>
      <c r="K7" s="249"/>
      <c r="L7" s="249"/>
      <c r="M7" s="249"/>
      <c r="N7" s="249"/>
      <c r="O7" s="249"/>
      <c r="P7" s="249"/>
      <c r="Q7" s="249"/>
      <c r="R7" s="249"/>
      <c r="S7" s="249"/>
      <c r="T7" s="249"/>
    </row>
    <row r="8" s="250" customFormat="true" ht="45" hidden="false" customHeight="false" outlineLevel="0" collapsed="false">
      <c r="A8" s="262" t="n">
        <v>1</v>
      </c>
      <c r="B8" s="249"/>
      <c r="C8" s="249"/>
      <c r="D8" s="249"/>
      <c r="F8" s="257" t="e">
        <f aca="false">"2." &amp;mergeValue()</f>
        <v>#VALUE!</v>
      </c>
      <c r="G8" s="258" t="s">
        <v>145</v>
      </c>
      <c r="H8" s="259"/>
      <c r="I8" s="260" t="s">
        <v>146</v>
      </c>
      <c r="J8" s="261"/>
      <c r="K8" s="249"/>
      <c r="L8" s="249"/>
      <c r="M8" s="249"/>
      <c r="N8" s="249"/>
      <c r="O8" s="249"/>
      <c r="P8" s="249"/>
      <c r="Q8" s="249"/>
      <c r="R8" s="249"/>
      <c r="S8" s="249"/>
      <c r="T8" s="249"/>
    </row>
    <row r="9" s="250" customFormat="true" ht="22.5" hidden="false" customHeight="false" outlineLevel="0" collapsed="false">
      <c r="A9" s="262"/>
      <c r="B9" s="249"/>
      <c r="C9" s="249"/>
      <c r="D9" s="249"/>
      <c r="F9" s="257" t="e">
        <f aca="false">"3." &amp;mergeValue()</f>
        <v>#VALUE!</v>
      </c>
      <c r="G9" s="258" t="s">
        <v>147</v>
      </c>
      <c r="H9" s="259"/>
      <c r="I9" s="260" t="s">
        <v>148</v>
      </c>
      <c r="J9" s="261"/>
      <c r="K9" s="249"/>
      <c r="L9" s="249"/>
      <c r="M9" s="249"/>
      <c r="N9" s="249"/>
      <c r="O9" s="249"/>
      <c r="P9" s="249"/>
      <c r="Q9" s="249"/>
      <c r="R9" s="249"/>
      <c r="S9" s="249"/>
      <c r="T9" s="249"/>
    </row>
    <row r="10" s="250" customFormat="true" ht="22.5" hidden="false" customHeight="false" outlineLevel="0" collapsed="false">
      <c r="A10" s="262"/>
      <c r="B10" s="249"/>
      <c r="C10" s="249"/>
      <c r="D10" s="249"/>
      <c r="F10" s="257" t="e">
        <f aca="false">"4."&amp;mergeValue()</f>
        <v>#VALUE!</v>
      </c>
      <c r="G10" s="258" t="s">
        <v>149</v>
      </c>
      <c r="H10" s="253" t="s">
        <v>150</v>
      </c>
      <c r="I10" s="260"/>
      <c r="J10" s="261"/>
      <c r="K10" s="249"/>
      <c r="L10" s="249"/>
      <c r="M10" s="249"/>
      <c r="N10" s="249"/>
      <c r="O10" s="249"/>
      <c r="P10" s="249"/>
      <c r="Q10" s="249"/>
      <c r="R10" s="249"/>
      <c r="S10" s="249"/>
      <c r="T10" s="249"/>
    </row>
    <row r="11" s="250" customFormat="true" ht="18.75" hidden="false" customHeight="false" outlineLevel="0" collapsed="false">
      <c r="A11" s="262"/>
      <c r="B11" s="262" t="n">
        <v>1</v>
      </c>
      <c r="C11" s="262"/>
      <c r="D11" s="262"/>
      <c r="F11" s="257" t="e">
        <f aca="false">"4."&amp;mergeValue() &amp;"."&amp;mergeValue()</f>
        <v>#VALUE!</v>
      </c>
      <c r="G11" s="263" t="s">
        <v>151</v>
      </c>
      <c r="H11" s="259" t="e">
        <f aca="false">IF(#NAME?="","",#NAME?)</f>
        <v>#N/A</v>
      </c>
      <c r="I11" s="260" t="s">
        <v>152</v>
      </c>
      <c r="J11" s="261"/>
      <c r="K11" s="249"/>
      <c r="L11" s="249"/>
      <c r="M11" s="249"/>
      <c r="N11" s="249"/>
      <c r="O11" s="249"/>
      <c r="P11" s="249"/>
      <c r="Q11" s="249"/>
      <c r="R11" s="249"/>
      <c r="S11" s="249"/>
      <c r="T11" s="249"/>
    </row>
    <row r="12" s="250" customFormat="true" ht="22.5" hidden="false" customHeight="false" outlineLevel="0" collapsed="false">
      <c r="A12" s="262"/>
      <c r="B12" s="262"/>
      <c r="C12" s="262" t="n">
        <v>1</v>
      </c>
      <c r="D12" s="262"/>
      <c r="F12" s="257" t="e">
        <f aca="false">"4."&amp;mergeValue() &amp;"."&amp;mergeValue()&amp;"."&amp;mergeValue()</f>
        <v>#VALUE!</v>
      </c>
      <c r="G12" s="264" t="s">
        <v>153</v>
      </c>
      <c r="H12" s="259"/>
      <c r="I12" s="260" t="s">
        <v>154</v>
      </c>
      <c r="J12" s="261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="250" customFormat="true" ht="39" hidden="false" customHeight="true" outlineLevel="0" collapsed="false">
      <c r="A13" s="262"/>
      <c r="B13" s="262"/>
      <c r="C13" s="262"/>
      <c r="D13" s="262" t="n">
        <v>1</v>
      </c>
      <c r="F13" s="257" t="e">
        <f aca="false">"4."&amp;mergeValue() &amp;"."&amp;mergeValue()&amp;"."&amp;mergeValue()&amp;"."&amp;mergeValue()</f>
        <v>#VALUE!</v>
      </c>
      <c r="G13" s="265" t="s">
        <v>155</v>
      </c>
      <c r="H13" s="259"/>
      <c r="I13" s="266" t="s">
        <v>156</v>
      </c>
      <c r="J13" s="261"/>
      <c r="K13" s="249"/>
      <c r="L13" s="249"/>
      <c r="M13" s="249"/>
      <c r="N13" s="249"/>
      <c r="O13" s="249"/>
      <c r="P13" s="249"/>
      <c r="Q13" s="249"/>
      <c r="R13" s="249"/>
      <c r="S13" s="249"/>
      <c r="T13" s="249"/>
    </row>
    <row r="14" s="250" customFormat="true" ht="18.75" hidden="false" customHeight="false" outlineLevel="0" collapsed="false">
      <c r="A14" s="262"/>
      <c r="B14" s="262"/>
      <c r="C14" s="262"/>
      <c r="D14" s="262"/>
      <c r="F14" s="267"/>
      <c r="G14" s="268" t="s">
        <v>157</v>
      </c>
      <c r="H14" s="269"/>
      <c r="I14" s="266"/>
      <c r="J14" s="261"/>
      <c r="K14" s="249"/>
      <c r="L14" s="249"/>
      <c r="M14" s="249"/>
      <c r="N14" s="249"/>
      <c r="O14" s="249"/>
      <c r="P14" s="249"/>
      <c r="Q14" s="249"/>
      <c r="R14" s="249"/>
      <c r="S14" s="249"/>
      <c r="T14" s="249"/>
    </row>
    <row r="15" s="250" customFormat="true" ht="18.75" hidden="false" customHeight="false" outlineLevel="0" collapsed="false">
      <c r="A15" s="262"/>
      <c r="B15" s="262"/>
      <c r="C15" s="262"/>
      <c r="D15" s="262"/>
      <c r="F15" s="270"/>
      <c r="G15" s="271" t="s">
        <v>158</v>
      </c>
      <c r="H15" s="272"/>
      <c r="I15" s="273"/>
      <c r="J15" s="261"/>
      <c r="K15" s="249"/>
      <c r="L15" s="249"/>
      <c r="M15" s="249"/>
      <c r="N15" s="249"/>
      <c r="O15" s="249"/>
      <c r="P15" s="249"/>
      <c r="Q15" s="249"/>
      <c r="R15" s="249"/>
      <c r="S15" s="249"/>
      <c r="T15" s="249"/>
    </row>
    <row r="16" s="250" customFormat="true" ht="18.75" hidden="false" customHeight="false" outlineLevel="0" collapsed="false">
      <c r="A16" s="262"/>
      <c r="B16" s="249"/>
      <c r="C16" s="249"/>
      <c r="D16" s="249"/>
      <c r="F16" s="267"/>
      <c r="G16" s="185" t="s">
        <v>159</v>
      </c>
      <c r="H16" s="274"/>
      <c r="I16" s="275"/>
      <c r="J16" s="261"/>
      <c r="K16" s="249"/>
      <c r="L16" s="249"/>
      <c r="M16" s="249"/>
      <c r="N16" s="249"/>
      <c r="O16" s="249"/>
      <c r="P16" s="249"/>
      <c r="Q16" s="249"/>
      <c r="R16" s="249"/>
      <c r="S16" s="249"/>
      <c r="T16" s="249"/>
    </row>
    <row r="17" s="250" customFormat="true" ht="18.75" hidden="false" customHeight="false" outlineLevel="0" collapsed="false">
      <c r="A17" s="249"/>
      <c r="B17" s="249"/>
      <c r="C17" s="249"/>
      <c r="D17" s="249"/>
      <c r="F17" s="267"/>
      <c r="G17" s="276" t="s">
        <v>160</v>
      </c>
      <c r="H17" s="274"/>
      <c r="I17" s="275"/>
      <c r="J17" s="261"/>
      <c r="K17" s="249"/>
      <c r="L17" s="249"/>
      <c r="M17" s="249"/>
      <c r="N17" s="249"/>
      <c r="O17" s="249"/>
      <c r="P17" s="249"/>
      <c r="Q17" s="249"/>
      <c r="R17" s="249"/>
      <c r="S17" s="249"/>
      <c r="T17" s="249"/>
    </row>
    <row r="18" s="232" customFormat="true" ht="3" hidden="false" customHeight="true" outlineLevel="0" collapsed="false">
      <c r="A18" s="205"/>
      <c r="B18" s="205"/>
      <c r="C18" s="205"/>
      <c r="D18" s="205"/>
      <c r="F18" s="277"/>
      <c r="G18" s="278"/>
      <c r="H18" s="279"/>
      <c r="I18" s="280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  <row r="19" s="232" customFormat="true" ht="15" hidden="false" customHeight="true" outlineLevel="0" collapsed="false">
      <c r="A19" s="205"/>
      <c r="B19" s="205"/>
      <c r="C19" s="205"/>
      <c r="D19" s="205"/>
      <c r="F19" s="281"/>
      <c r="G19" s="282" t="s">
        <v>161</v>
      </c>
      <c r="H19" s="282"/>
      <c r="I19" s="283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</row>
  </sheetData>
  <sheetProtection sheet="true" password="fa9c" objects="true" scenarios="true" formatColumns="false" formatRows="false"/>
  <mergeCells count="8">
    <mergeCell ref="F2:H2"/>
    <mergeCell ref="F4:H4"/>
    <mergeCell ref="I4:I5"/>
    <mergeCell ref="A8:A16"/>
    <mergeCell ref="B11:B15"/>
    <mergeCell ref="C12:C14"/>
    <mergeCell ref="I13:I14"/>
    <mergeCell ref="G19:H19"/>
  </mergeCells>
  <dataValidations count="1">
    <dataValidation allowBlank="true" error="Допускается ввод не более 900 символов!" errorTitle="Ошибка" operator="lessThanOrEqual" showDropDown="false" showErrorMessage="true" showInputMessage="true" sqref="I15:I19" type="textLength">
      <formula1>900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LibreOffice_project/40$Build-2</Application>
  <Company>ФАС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2004-05-21T07:18:45Z</dcterms:created>
  <dc:creator>--</dc:creator>
  <dc:description/>
  <dc:language>ru-RU</dc:language>
  <cp:lastModifiedBy>Хамраева Анна</cp:lastModifiedBy>
  <cp:lastPrinted>2013-08-29T08:11:20Z</cp:lastPrinted>
  <dcterms:modified xsi:type="dcterms:W3CDTF">2020-03-26T16:09:15Z</dcterms:modified>
  <cp:revision>0</cp:revision>
  <dc:subject>Показатели, подлежащие раскрытию в сфере холодного водоснабжения (цены и тарифы)</dc:subject>
  <dc:title>Показатели, подлежащие раскрытию в сфере холодного водоснабжения (цены и тарифы)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ФАС России</vt:lpwstr>
  </property>
  <property fmtid="{D5CDD505-2E9C-101B-9397-08002B2CF9AE}" pid="4" name="CurrentVersion">
    <vt:lpwstr>1.0.2</vt:lpwstr>
  </property>
  <property fmtid="{D5CDD505-2E9C-101B-9397-08002B2CF9AE}" pid="5" name="DocSecurity">
    <vt:i4>0</vt:i4>
  </property>
  <property fmtid="{D5CDD505-2E9C-101B-9397-08002B2CF9AE}" pid="6" name="EditTemplate">
    <vt:bool>1</vt:bool>
  </property>
  <property fmtid="{D5CDD505-2E9C-101B-9397-08002B2CF9AE}" pid="7" name="HtmlTempFilePath">
    <vt:lpwstr/>
  </property>
  <property fmtid="{D5CDD505-2E9C-101B-9397-08002B2CF9AE}" pid="8" name="HyperlinksChanged">
    <vt:bool>0</vt:bool>
  </property>
  <property fmtid="{D5CDD505-2E9C-101B-9397-08002B2CF9AE}" pid="9" name="LinksUpToDate">
    <vt:bool>0</vt:bool>
  </property>
  <property fmtid="{D5CDD505-2E9C-101B-9397-08002B2CF9AE}" pid="10" name="Period">
    <vt:lpwstr/>
  </property>
  <property fmtid="{D5CDD505-2E9C-101B-9397-08002B2CF9AE}" pid="11" name="PeriodLength">
    <vt:lpwstr/>
  </property>
  <property fmtid="{D5CDD505-2E9C-101B-9397-08002B2CF9AE}" pid="12" name="Periodicity">
    <vt:lpwstr>YEAR</vt:lpwstr>
  </property>
  <property fmtid="{D5CDD505-2E9C-101B-9397-08002B2CF9AE}" pid="13" name="ProtectBook">
    <vt:i4>0</vt:i4>
  </property>
  <property fmtid="{D5CDD505-2E9C-101B-9397-08002B2CF9AE}" pid="14" name="RootDocFilePath">
    <vt:lpwstr/>
  </property>
  <property fmtid="{D5CDD505-2E9C-101B-9397-08002B2CF9AE}" pid="15" name="ScaleCrop">
    <vt:bool>0</vt:bool>
  </property>
  <property fmtid="{D5CDD505-2E9C-101B-9397-08002B2CF9AE}" pid="16" name="ShareDoc">
    <vt:bool>0</vt:bool>
  </property>
  <property fmtid="{D5CDD505-2E9C-101B-9397-08002B2CF9AE}" pid="17" name="Status">
    <vt:lpwstr>2</vt:lpwstr>
  </property>
  <property fmtid="{D5CDD505-2E9C-101B-9397-08002B2CF9AE}" pid="18" name="TemplateOperationMode">
    <vt:i4>3</vt:i4>
  </property>
  <property fmtid="{D5CDD505-2E9C-101B-9397-08002B2CF9AE}" pid="19" name="TypePlanning">
    <vt:lpwstr>PLAN</vt:lpwstr>
  </property>
  <property fmtid="{D5CDD505-2E9C-101B-9397-08002B2CF9AE}" pid="20" name="UserComments">
    <vt:lpwstr/>
  </property>
  <property fmtid="{D5CDD505-2E9C-101B-9397-08002B2CF9AE}" pid="21" name="Version">
    <vt:lpwstr>FAS.JKH.OPEN.INFO.PRICE.HVS</vt:lpwstr>
  </property>
  <property fmtid="{D5CDD505-2E9C-101B-9397-08002B2CF9AE}" pid="22" name="XMLTempFilePath">
    <vt:lpwstr/>
  </property>
  <property fmtid="{D5CDD505-2E9C-101B-9397-08002B2CF9AE}" pid="23" name="XslViewFilePath">
    <vt:lpwstr/>
  </property>
  <property fmtid="{D5CDD505-2E9C-101B-9397-08002B2CF9AE}" pid="24" name="XsltDocFilePath">
    <vt:lpwstr/>
  </property>
  <property fmtid="{D5CDD505-2E9C-101B-9397-08002B2CF9AE}" pid="25" name="entityid">
    <vt:lpwstr/>
  </property>
  <property fmtid="{D5CDD505-2E9C-101B-9397-08002B2CF9AE}" pid="26" name="keywords">
    <vt:lpwstr/>
  </property>
</Properties>
</file>